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bbs98\Desktop\"/>
    </mc:Choice>
  </mc:AlternateContent>
  <xr:revisionPtr revIDLastSave="0" documentId="13_ncr:1_{3DAAF3D4-8660-42B2-ABD5-CC97A9673977}" xr6:coauthVersionLast="47" xr6:coauthVersionMax="47" xr10:uidLastSave="{00000000-0000-0000-0000-000000000000}"/>
  <bookViews>
    <workbookView xWindow="-110" yWindow="-110" windowWidth="19420" windowHeight="11620" tabRatio="791" firstSheet="2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5" r:id="rId4"/>
    <sheet name="분석작업-1" sheetId="1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'기본작업-1'!$A$2:$H$30</definedName>
    <definedName name="_xleta.HLOOKUP" hidden="1" xlm="1">#NAME?</definedName>
    <definedName name="_xleta.IF" hidden="1" xlm="1">#NAME?</definedName>
    <definedName name="_xleta.ISEVEN" hidden="1" xlm="1">#NAME?</definedName>
    <definedName name="_xleta.LARGE" hidden="1" xlm="1">#NAME?</definedName>
    <definedName name="_xleta.LEFT" hidden="1" xlm="1">#NAME?</definedName>
    <definedName name="_xleta.MATCH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/>
  <c r="D30" i="2" a="1"/>
  <c r="D30" i="2" s="1"/>
  <c r="E30" i="2" a="1"/>
  <c r="E30" i="2" s="1"/>
  <c r="C31" i="2" a="1"/>
  <c r="C31" i="2"/>
  <c r="D31" i="2" a="1"/>
  <c r="D31" i="2"/>
  <c r="E31" i="2" a="1"/>
  <c r="E31" i="2" s="1"/>
  <c r="C32" i="2" a="1"/>
  <c r="C32" i="2" s="1"/>
  <c r="D32" i="2" a="1"/>
  <c r="D32" i="2" s="1"/>
  <c r="E32" i="2" a="1"/>
  <c r="E32" i="2"/>
  <c r="B31" i="2" a="1"/>
  <c r="B31" i="2" s="1"/>
  <c r="B32" i="2" a="1"/>
  <c r="B32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B3" i="2" a="1"/>
  <c r="B3" i="2" s="1"/>
  <c r="E10" i="2"/>
  <c r="C4" i="2"/>
  <c r="C5" i="2"/>
  <c r="C3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AFE7EB-9587-45BB-912E-865DB549D03A}" name="MS Access Database_Query" type="1" refreshedVersion="8" background="1">
    <dbPr connection="DSN=MS Access Database;DBQ=C:\Users\bbs98\Desktop\컴활1급 실기\01 엑셀\03 기본모의고사\사원관리.accdb;DefaultDir=C:\Users\bbs98\Desktop\컴활1급 실기\01 엑셀\03 기본모의고사;DriverId=25;FIL=MS Access;MaxBufferSize=2048;PageTimeout=5;" command="SELECT 사원명부.이름, 사원명부.입사일, 사원명부.부서, 사원명부.직위, 사원명부.기본급_x000d__x000a_FROM 사원명부 사원명부"/>
  </connection>
  <connection id="2" xr16:uid="{85C958E5-7318-45F2-B687-97E6EF750911}" name="MS Access Database_Query1" type="1" refreshedVersion="8" background="1">
    <dbPr connection="DSN=MS Access Database;DBQ=C:\Users\bbs98\Desktop\컴활1급 실기\01 엑셀\03 기본모의고사\사원관리.accdb;DefaultDir=C:\Users\bbs98\Desktop\컴활1급 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  <connection id="3" xr16:uid="{7DBCD13F-8C85-4F88-ACD0-B11145768B33}" name="MS Access Database_Query2" type="1" refreshedVersion="8" background="1">
    <dbPr connection="DSN=MS Access Database;DBQ=C:\Users\bbs98\Desktop\컴활1급 실기\01 엑셀\03 기본모의고사\사원관리.accdb;DefaultDir=C:\Users\bbs98\Desktop\컴활1급 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<sst xmlns="http://schemas.openxmlformats.org/spreadsheetml/2006/main" count="397" uniqueCount="163">
  <si>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</si>
  <si>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</si>
  <si>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</si>
  <si>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</si>
  <si>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</si>
  <si>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</si>
  <si>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</si>
  <si>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</si>
  <si>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</si>
  <si>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</si>
  <si>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</si>
  <si>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</si>
  <si>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</si>
  <si>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</si>
  <si>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</si>
  <si>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</si>
  <si>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</si>
  <si>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</si>
  <si>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</si>
  <si>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</si>
  <si>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</si>
  <si>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</si>
  <si>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</si>
  <si>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</si>
  <si>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</si>
  <si>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</si>
  <si>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</si>
  <si>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</si>
  <si>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</si>
  <si>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</si>
  <si>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</si>
  <si>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</si>
  <si>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</si>
  <si>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</si>
  <si>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</si>
  <si>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</si>
  <si>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</si>
  <si>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</si>
  <si>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</si>
  <si>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</si>
  <si>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</si>
  <si>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</si>
  <si>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</si>
  <si>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</si>
  <si>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</si>
  <si>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</si>
  <si>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</si>
  <si>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</si>
  <si>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</si>
  <si>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</si>
  <si>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</si>
  <si>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</si>
  <si>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</si>
  <si>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</si>
  <si>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</si>
  <si>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</si>
  <si>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</si>
  <si>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</si>
  <si>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</si>
  <si>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</si>
  <si>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</si>
  <si>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</si>
  <si>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</si>
  <si>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</si>
  <si>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</si>
  <si>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</si>
  <si>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</si>
  <si>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</si>
  <si>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</si>
  <si>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</si>
  <si>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</si>
  <si>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</si>
  <si>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</si>
  <si>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</si>
  <si>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</si>
  <si>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</si>
  <si>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</si>
  <si>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</si>
  <si>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</si>
  <si>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</si>
  <si>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</si>
  <si>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</si>
  <si>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</si>
  <si>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</si>
  <si>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</si>
  <si>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</si>
  <si>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</si>
  <si>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</si>
  <si>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</si>
  <si>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</si>
  <si>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</si>
  <si>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</si>
  <si>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</si>
  <si>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</si>
  <si>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</si>
  <si>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</si>
  <si>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</si>
  <si>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</si>
  <si>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</si>
  <si>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</si>
  <si>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</si>
  <si>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</si>
  <si>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</si>
  <si>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</si>
  <si>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</si>
  <si>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</si>
  <si>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</si>
  <si>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</si>
  <si>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</si>
  <si>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</si>
  <si>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</si>
  <si>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</si>
  <si>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</si>
  <si>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</si>
  <si>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</si>
  <si>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</si>
  <si>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</si>
  <si>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</si>
  <si>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</si>
  <si>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</si>
  <si>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</si>
  <si>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</si>
  <si>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</si>
  <si>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</si>
  <si>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</si>
  <si>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</si>
  <si>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</si>
  <si>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</si>
  <si>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</si>
  <si>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</si>
  <si>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</si>
  <si>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</si>
  <si>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</si>
  <si>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</si>
  <si>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</si>
  <si>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</si>
  <si>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</si>
  <si>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</si>
  <si>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</si>
  <si>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합계 : 기본급</t>
  </si>
  <si>
    <t>대리</t>
  </si>
  <si>
    <t>주임</t>
  </si>
  <si>
    <t>직위</t>
  </si>
  <si>
    <t>값</t>
  </si>
  <si>
    <t>합계 : 상여금</t>
  </si>
  <si>
    <t>$B$15</t>
  </si>
  <si>
    <t>$B$16</t>
  </si>
  <si>
    <t>단가 증가</t>
  </si>
  <si>
    <t>만든 사람 김범섭 날짜 2025-04-08
수정한 사람 김범섭 날짜 2025-04-08</t>
  </si>
  <si>
    <t>단가 감소</t>
  </si>
  <si>
    <t>만든 사람 김범섭 날짜 2025-04-08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</si>
  <si>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</si>
  <si>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</si>
  <si>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</si>
  <si>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</si>
  <si>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</si>
  <si>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</si>
  <si>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</si>
  <si>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$E$12</t>
  </si>
  <si>
    <t>입사일</t>
  </si>
  <si>
    <t>기본급</t>
  </si>
  <si>
    <t>송명근</t>
  </si>
  <si>
    <t>합계 : 기본급 - 부서: 유통부, 직위: 대리, 이름: 문영래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</si>
</sst>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&quot; &quot;"/>
    <numFmt numFmtId="180" formatCode="@&quot;님&quot;"/>
    <numFmt numFmtId="181" formatCode="#,##0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41" fontId="0" fillId="0" borderId="8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6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 patternType="solid"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C-434B-BCCC-134356D920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C-434B-BCCC-134356D92028}"/>
                </c:ext>
              </c:extLst>
            </c:dLbl>
            <c:dLbl>
              <c:idx val="2"/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C-434B-BCCC-134356D9202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endParaRPr lang="ko-K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endParaRPr lang="ko-K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8</xdr:col>
      <xdr:colOff>12700</xdr:colOff>
      <xdr:row>27</xdr:row>
      <xdr:rowOff>209550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50800</xdr:colOff>
          <xdr:row>1</xdr:row>
          <xdr:rowOff>25400</xdr:rowOff>
        </xdr:from>
        <xdr:to>
          <xdr:col>5</xdr:col>
          <xdr:colOff>647700</xdr:colOff>
          <xdr:row>2</xdr:row>
          <xdr:rowOff>190500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6350</xdr:colOff>
          <xdr:row>3</xdr:row>
          <xdr:rowOff>12700</xdr:rowOff>
        </xdr:from>
        <xdr:to>
          <xdr:col>5</xdr:col>
          <xdr:colOff>647700</xdr:colOff>
          <xdr:row>4</xdr:row>
          <xdr:rowOff>196850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546100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범섭" refreshedDate="45755.590015046299" backgroundQuery="1" createdVersion="8" refreshedVersion="8" minRefreshableVersion="3" recordCount="6" xr:uid="{31F480EF-4AC6-4BA9-A0BB-ECB96E342D89}">
  <cacheSource type="external" connectionId="3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4D864-A2C6-4977-8901-4C85175CF942}" name="피벗 테이블1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2" numFmtId="181"/>
    <dataField name="합계 : 상여금" fld="5" baseField="2" baseItem="2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A347F-2BC6-44FD-9A3B-8737E005E5C3}" name="표2" displayName="표2" ref="A3:E4" totalsRowShown="0">
  <autoFilter ref="A3:E4" xr:uid="{FF5A347F-2BC6-44FD-9A3B-8737E005E5C3}"/>
  <tableColumns count="5">
    <tableColumn id="1" xr3:uid="{64A7167D-4F10-4A51-B0CA-05C00570AF49}" name="이름"/>
    <tableColumn id="2" xr3:uid="{F353B13B-C2AF-4B0C-9CFE-55D203E189D1}" name="입사일" dataDxfId="0"/>
    <tableColumn id="3" xr3:uid="{994FFC28-DCAA-4341-B0AD-9D9E18E93EF3}" name="부서"/>
    <tableColumn id="4" xr3:uid="{8AE5E527-378E-442E-8E7C-994F4DB45656}" name="직위"/>
    <tableColumn id="5" xr3:uid="{16818989-812A-4B0C-880C-10A179CC3543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20" workbookViewId="0">
      <selection activeCell="A3" sqref="A3:H30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 E3&gt;AVERAGE(E3:E30))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F8" sqref="F8"/>
    </sheetView>
  </sheetViews>
  <sheetFormatPr defaultRowHeight="17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view="pageBreakPreview" zoomScale="60" zoomScaleNormal="70" workbookViewId="0"/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0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5" workbookViewId="0">
      <selection activeCell="B30" sqref="B30:E32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 t="e">
        <f t="array" ref="B3">LARGE(IF(($B$10:$B$25=A3)*(RIGHT(A10,1)="1"+RIGHT(A10,1)="2"),$D$10:$D$25),2)</f>
        <v>#NUM!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SUBSTITUTE(A10,LEFT(A10),LEFT(B10),1)</f>
        <v>녹001</v>
      </c>
      <c r="D10" s="7">
        <v>38</v>
      </c>
      <c r="E10" s="8" t="e">
        <f>HLOOKUP(D10,$E$3:$I$4,MATCH(LEFT(A10,1),$E$3:$I$4,1))</f>
        <v>#N/A</v>
      </c>
      <c r="F10" s="9">
        <v>0.1</v>
      </c>
      <c r="G10" s="8" t="e">
        <f>SUMPRODUCT($D$10:$D$25,$E$10:$E$26,$F$10:$F$25)</f>
        <v>#N/A</v>
      </c>
      <c r="H10" s="8"/>
    </row>
    <row r="11" spans="1:9">
      <c r="A11" s="5" t="s">
        <v>51</v>
      </c>
      <c r="B11" s="5" t="s">
        <v>40</v>
      </c>
      <c r="C11" s="5" t="str">
        <f t="shared" ref="C11:C25" si="1">SUBSTITUTE(A11,LEFT(A11),LEFT(B11),1)</f>
        <v>카002</v>
      </c>
      <c r="D11" s="7">
        <v>26</v>
      </c>
      <c r="E11" s="8"/>
      <c r="F11" s="9">
        <v>0.08</v>
      </c>
      <c r="G11" s="8" t="e">
        <f t="shared" ref="G11:G25" si="2">SUMPRODUCT($D$10:$D$25,$E$10:$E$26,$F$10:$F$25)</f>
        <v>#N/A</v>
      </c>
      <c r="H11" s="8"/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/>
      <c r="F12" s="9">
        <v>0.08</v>
      </c>
      <c r="G12" s="8" t="e">
        <f t="shared" si="2"/>
        <v>#N/A</v>
      </c>
      <c r="H12" s="8"/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/>
      <c r="F13" s="9">
        <v>0.03</v>
      </c>
      <c r="G13" s="8" t="e">
        <f t="shared" si="2"/>
        <v>#N/A</v>
      </c>
      <c r="H13" s="8"/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/>
      <c r="F14" s="9">
        <v>0.03</v>
      </c>
      <c r="G14" s="8" t="e">
        <f t="shared" si="2"/>
        <v>#N/A</v>
      </c>
      <c r="H14" s="8"/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/>
      <c r="F15" s="9">
        <v>0.05</v>
      </c>
      <c r="G15" s="8" t="e">
        <f t="shared" si="2"/>
        <v>#N/A</v>
      </c>
      <c r="H15" s="8"/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/>
      <c r="F16" s="9">
        <v>0.05</v>
      </c>
      <c r="G16" s="8" t="e">
        <f t="shared" si="2"/>
        <v>#N/A</v>
      </c>
      <c r="H16" s="8"/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/>
      <c r="F17" s="9">
        <v>0.08</v>
      </c>
      <c r="G17" s="8" t="e">
        <f t="shared" si="2"/>
        <v>#N/A</v>
      </c>
      <c r="H17" s="8"/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/>
      <c r="F18" s="9">
        <v>0.1</v>
      </c>
      <c r="G18" s="8" t="e">
        <f t="shared" si="2"/>
        <v>#N/A</v>
      </c>
      <c r="H18" s="8"/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/>
      <c r="F19" s="9">
        <v>0.05</v>
      </c>
      <c r="G19" s="8" t="e">
        <f t="shared" si="2"/>
        <v>#N/A</v>
      </c>
      <c r="H19" s="8"/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/>
      <c r="F20" s="9">
        <v>0.03</v>
      </c>
      <c r="G20" s="8" t="e">
        <f t="shared" si="2"/>
        <v>#N/A</v>
      </c>
      <c r="H20" s="8"/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/>
      <c r="F21" s="9">
        <v>0.1</v>
      </c>
      <c r="G21" s="8" t="e">
        <f t="shared" si="2"/>
        <v>#N/A</v>
      </c>
      <c r="H21" s="8"/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/>
      <c r="F22" s="9">
        <v>0.05</v>
      </c>
      <c r="G22" s="8" t="e">
        <f t="shared" si="2"/>
        <v>#N/A</v>
      </c>
      <c r="H22" s="8"/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/>
      <c r="F23" s="9">
        <v>0.08</v>
      </c>
      <c r="G23" s="8" t="e">
        <f t="shared" si="2"/>
        <v>#N/A</v>
      </c>
      <c r="H23" s="8"/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/>
      <c r="F24" s="9">
        <v>0.1</v>
      </c>
      <c r="G24" s="8" t="e">
        <f t="shared" si="2"/>
        <v>#N/A</v>
      </c>
      <c r="H24" s="8"/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/>
      <c r="F25" s="9">
        <v>0.05</v>
      </c>
      <c r="G25" s="8" t="e">
        <f t="shared" si="2"/>
        <v>#N/A</v>
      </c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 cm="1">
        <f t="array" ref="B30">SUM(($B$10:$B$25=$A30)*($D$10:$D$25=B$29))</f>
        <v>0</v>
      </c>
      <c r="C30" s="7" cm="1">
        <f t="array" ref="C30">SUM(($B$10:$B$25=$A30)*($D$10:$D$25=C$29))</f>
        <v>0</v>
      </c>
      <c r="D30" s="7" cm="1">
        <f t="array" ref="D30">SUM(($B$10:$B$25=$A30)*($D$10:$D$25=D$29))</f>
        <v>0</v>
      </c>
      <c r="E30" s="7" cm="1">
        <f t="array" ref="E30">SUM(($B$10:$B$25=$A30)*($D$10:$D$25=E$29))</f>
        <v>0</v>
      </c>
    </row>
    <row r="31" spans="1:8">
      <c r="A31" s="5" t="s">
        <v>38</v>
      </c>
      <c r="B31" s="7" cm="1">
        <f t="array" ref="B31">SUM(($B$10:$B$25=$A31)*($D$10:$D$25=B$29))</f>
        <v>0</v>
      </c>
      <c r="C31" s="7" cm="1">
        <f t="array" ref="C31">SUM(($B$10:$B$25=$A31)*($D$10:$D$25=C$29))</f>
        <v>0</v>
      </c>
      <c r="D31" s="7" cm="1">
        <f t="array" ref="D31">SUM(($B$10:$B$25=$A31)*($D$10:$D$25=D$29))</f>
        <v>1</v>
      </c>
      <c r="E31" s="7" cm="1">
        <f t="array" ref="E31">SUM(($B$10:$B$25=$A31)*($D$10:$D$25=E$29))</f>
        <v>0</v>
      </c>
    </row>
    <row r="32" spans="1:8">
      <c r="A32" s="5" t="s">
        <v>40</v>
      </c>
      <c r="B32" s="7" cm="1">
        <f t="array" ref="B32">SUM(($B$10:$B$25=$A32)*($D$10:$D$25=B$29))</f>
        <v>0</v>
      </c>
      <c r="C32" s="7" cm="1">
        <f t="array" ref="C32">SUM(($B$10:$B$25=$A32)*($D$10:$D$25=C$29))</f>
        <v>1</v>
      </c>
      <c r="D32" s="7" cm="1">
        <f t="array" ref="D32">SUM(($B$10:$B$25=$A32)*($D$10:$D$25=D$29))</f>
        <v>0</v>
      </c>
      <c r="E32" s="7" cm="1">
        <f t="array" ref="E32">SUM(($B$10:$B$25=$A32)*($D$10:$D$25=E$29))</f>
        <v>0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D650-3617-4F81-9E64-CB2F24136DC5}">
  <dimension ref="A1:E4"/>
  <sheetViews>
    <sheetView workbookViewId="0">
      <selection activeCell="D10" sqref="D10"/>
    </sheetView>
  </sheetViews>
  <sheetFormatPr defaultRowHeight="17"/>
  <cols>
    <col min="1" max="1" width="8.75" bestFit="1" customWidth="1"/>
    <col min="2" max="2" width="10.75" bestFit="1" customWidth="1"/>
    <col min="3" max="4" width="8.75" bestFit="1" customWidth="1"/>
    <col min="5" max="5" width="8.9140625" bestFit="1" customWidth="1"/>
  </cols>
  <sheetData>
    <row r="1" spans="1:5">
      <c r="A1" s="40" t="s">
        <v>162</v>
      </c>
    </row>
    <row r="3" spans="1:5">
      <c r="A3" t="s">
        <v>132</v>
      </c>
      <c r="B3" t="s">
        <v>159</v>
      </c>
      <c r="C3" t="s">
        <v>89</v>
      </c>
      <c r="D3" t="s">
        <v>142</v>
      </c>
      <c r="E3" t="s">
        <v>160</v>
      </c>
    </row>
    <row r="4" spans="1:5">
      <c r="A4" t="s">
        <v>161</v>
      </c>
      <c r="B4" s="39">
        <v>44462</v>
      </c>
      <c r="C4" t="s">
        <v>136</v>
      </c>
      <c r="D4" t="s">
        <v>140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DE97-2F22-47B0-A844-B7604D18C864}">
  <dimension ref="A2:E11"/>
  <sheetViews>
    <sheetView tabSelected="1" workbookViewId="0">
      <selection activeCell="B9" sqref="B9"/>
    </sheetView>
  </sheetViews>
  <sheetFormatPr defaultRowHeight="17"/>
  <cols>
    <col min="1" max="1" width="7.08203125" bestFit="1" customWidth="1"/>
    <col min="2" max="5" width="12.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140</v>
      </c>
      <c r="D5" t="s">
        <v>141</v>
      </c>
    </row>
    <row r="6" spans="1:5">
      <c r="A6" s="23" t="s">
        <v>89</v>
      </c>
      <c r="B6" t="s">
        <v>139</v>
      </c>
      <c r="C6" t="s">
        <v>144</v>
      </c>
      <c r="D6" t="s">
        <v>139</v>
      </c>
      <c r="E6" t="s">
        <v>144</v>
      </c>
    </row>
    <row r="7" spans="1:5">
      <c r="A7" t="s">
        <v>138</v>
      </c>
      <c r="B7" s="38"/>
      <c r="C7" s="38">
        <v>0</v>
      </c>
      <c r="D7" s="38">
        <v>950000</v>
      </c>
      <c r="E7" s="38">
        <v>140000</v>
      </c>
    </row>
    <row r="8" spans="1:5">
      <c r="A8" t="s">
        <v>137</v>
      </c>
      <c r="B8" s="38">
        <v>950000</v>
      </c>
      <c r="C8" s="38">
        <v>140000</v>
      </c>
      <c r="D8" s="38">
        <v>950000</v>
      </c>
      <c r="E8" s="38">
        <v>140000</v>
      </c>
    </row>
    <row r="9" spans="1:5">
      <c r="A9" t="s">
        <v>136</v>
      </c>
      <c r="B9" s="38">
        <v>950000</v>
      </c>
      <c r="C9" s="38">
        <v>140000</v>
      </c>
      <c r="D9" s="38"/>
      <c r="E9" s="38">
        <v>0</v>
      </c>
    </row>
    <row r="10" spans="1:5">
      <c r="A10" t="s">
        <v>135</v>
      </c>
      <c r="B10" s="38"/>
      <c r="C10" s="38">
        <v>0</v>
      </c>
      <c r="D10" s="38">
        <v>950000</v>
      </c>
      <c r="E10" s="38">
        <v>140000</v>
      </c>
    </row>
    <row r="11" spans="1:5">
      <c r="A11" t="s">
        <v>134</v>
      </c>
      <c r="B11" s="38"/>
      <c r="C11" s="38">
        <v>0</v>
      </c>
      <c r="D11" s="38">
        <v>950000</v>
      </c>
      <c r="E11" s="38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86A5-272D-4B39-B40F-F06AA0F19323}">
  <sheetPr codeName="Sheet9">
    <outlinePr summaryBelow="0"/>
  </sheetPr>
  <dimension ref="B1:F12"/>
  <sheetViews>
    <sheetView showGridLines="0" workbookViewId="0"/>
  </sheetViews>
  <sheetFormatPr defaultRowHeight="17" outlineLevelRow="1" outlineLevelCol="1"/>
  <cols>
    <col min="3" max="3" width="6.25" bestFit="1" customWidth="1"/>
    <col min="4" max="6" width="10.58203125" bestFit="1" customWidth="1" outlineLevel="1"/>
  </cols>
  <sheetData>
    <row r="1" spans="2:6" ht="17.5" thickBot="1"/>
    <row r="2" spans="2:6">
      <c r="B2" s="25" t="s">
        <v>151</v>
      </c>
      <c r="C2" s="26"/>
      <c r="D2" s="31"/>
      <c r="E2" s="31"/>
      <c r="F2" s="31"/>
    </row>
    <row r="3" spans="2:6" collapsed="1">
      <c r="B3" s="24"/>
      <c r="C3" s="24"/>
      <c r="D3" s="32" t="s">
        <v>153</v>
      </c>
      <c r="E3" s="32" t="s">
        <v>147</v>
      </c>
      <c r="F3" s="32" t="s">
        <v>149</v>
      </c>
    </row>
    <row r="4" spans="2:6" ht="96" hidden="1" outlineLevel="1">
      <c r="B4" s="27"/>
      <c r="C4" s="27"/>
      <c r="E4" s="34" t="s">
        <v>148</v>
      </c>
      <c r="F4" s="34" t="s">
        <v>150</v>
      </c>
    </row>
    <row r="5" spans="2:6">
      <c r="B5" s="28" t="s">
        <v>152</v>
      </c>
      <c r="C5" s="29"/>
      <c r="D5" s="11"/>
      <c r="E5" s="11"/>
      <c r="F5" s="11"/>
    </row>
    <row r="6" spans="2:6" outlineLevel="1">
      <c r="B6" s="27"/>
      <c r="C6" s="27" t="s">
        <v>145</v>
      </c>
      <c r="D6">
        <v>291</v>
      </c>
      <c r="E6" s="33">
        <v>300</v>
      </c>
      <c r="F6" s="33">
        <v>250</v>
      </c>
    </row>
    <row r="7" spans="2:6" outlineLevel="1">
      <c r="B7" s="27"/>
      <c r="C7" s="27" t="s">
        <v>146</v>
      </c>
      <c r="D7">
        <v>580</v>
      </c>
      <c r="E7" s="33">
        <v>600</v>
      </c>
      <c r="F7" s="33">
        <v>550</v>
      </c>
    </row>
    <row r="8" spans="2:6">
      <c r="B8" s="28" t="s">
        <v>154</v>
      </c>
      <c r="C8" s="29"/>
      <c r="D8" s="11"/>
      <c r="E8" s="11"/>
      <c r="F8" s="11"/>
    </row>
    <row r="9" spans="2:6" ht="17.5" outlineLevel="1" thickBot="1">
      <c r="B9" s="30"/>
      <c r="C9" s="30" t="s">
        <v>158</v>
      </c>
      <c r="D9" s="35">
        <v>1420043</v>
      </c>
      <c r="E9" s="35">
        <v>1467900</v>
      </c>
      <c r="F9" s="35">
        <v>1318750</v>
      </c>
    </row>
    <row r="10" spans="2:6">
      <c r="B10" t="s">
        <v>155</v>
      </c>
    </row>
    <row r="11" spans="2:6">
      <c r="B11" t="s">
        <v>156</v>
      </c>
    </row>
    <row r="12" spans="2:6">
      <c r="B12" t="s">
        <v>157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5" sqref="B5"/>
    </sheetView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1" t="s">
        <v>27</v>
      </c>
      <c r="B12" s="42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1" t="s">
        <v>85</v>
      </c>
      <c r="B14" s="42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1" sqref="E12">
    <scenario name="단가 증가" locked="1" count="2" user="김범섭" comment="만든 사람 김범섭 날짜 2025-04-08_x000a_수정한 사람 김범섭 날짜 2025-04-08">
      <inputCells r="B15" val="300"/>
      <inputCells r="B16" val="600"/>
    </scenario>
    <scenario name="단가 감소" locked="1" count="2" user="김범섭" comment="만든 사람 김범섭 날짜 2025-04-08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747B0835-BD46-4241-8E3C-F4544D72ED70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12" zoomScaleNormal="100" workbookViewId="0">
      <selection activeCell="I20" sqref="I20"/>
    </sheetView>
  </sheetViews>
  <sheetFormatPr defaultRowHeight="17"/>
  <cols>
    <col min="4" max="4" width="11.58203125" bestFit="1" customWidth="1"/>
  </cols>
  <sheetData>
    <row r="1" spans="1:8" ht="21">
      <c r="A1" s="43" t="s">
        <v>87</v>
      </c>
      <c r="B1" s="43"/>
      <c r="C1" s="43"/>
      <c r="D1" s="43"/>
      <c r="E1" s="43"/>
      <c r="F1" s="43"/>
      <c r="G1" s="43"/>
      <c r="H1" s="43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F7" sqref="F7"/>
    </sheetView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37" t="s">
        <v>105</v>
      </c>
      <c r="B3" s="36">
        <v>1</v>
      </c>
      <c r="C3" s="36">
        <v>2</v>
      </c>
      <c r="D3" s="36">
        <v>1</v>
      </c>
    </row>
    <row r="4" spans="1:4">
      <c r="A4" s="37" t="s">
        <v>106</v>
      </c>
      <c r="B4" s="36">
        <v>0</v>
      </c>
      <c r="C4" s="36">
        <v>0</v>
      </c>
      <c r="D4" s="36">
        <v>0</v>
      </c>
    </row>
    <row r="5" spans="1:4">
      <c r="A5" s="37" t="s">
        <v>107</v>
      </c>
      <c r="B5" s="36">
        <v>0</v>
      </c>
      <c r="C5" s="36">
        <v>1</v>
      </c>
      <c r="D5" s="36">
        <v>0</v>
      </c>
    </row>
    <row r="6" spans="1:4">
      <c r="A6" s="37" t="s">
        <v>108</v>
      </c>
      <c r="B6" s="36">
        <v>0</v>
      </c>
      <c r="C6" s="36">
        <v>1</v>
      </c>
      <c r="D6" s="36">
        <v>0</v>
      </c>
    </row>
    <row r="7" spans="1:4">
      <c r="A7" s="37" t="s">
        <v>109</v>
      </c>
      <c r="B7" s="36">
        <v>1</v>
      </c>
      <c r="C7" s="36">
        <v>0</v>
      </c>
      <c r="D7" s="36">
        <v>0</v>
      </c>
    </row>
    <row r="8" spans="1:4">
      <c r="A8" s="37" t="s">
        <v>110</v>
      </c>
      <c r="B8" s="36">
        <v>0</v>
      </c>
      <c r="C8" s="36">
        <v>1</v>
      </c>
      <c r="D8" s="36">
        <v>1</v>
      </c>
    </row>
    <row r="9" spans="1:4">
      <c r="A9" s="37" t="s">
        <v>111</v>
      </c>
      <c r="B9" s="36">
        <v>0</v>
      </c>
      <c r="C9" s="36">
        <v>0</v>
      </c>
      <c r="D9" s="36">
        <v>1</v>
      </c>
    </row>
    <row r="10" spans="1:4">
      <c r="A10" s="37" t="s">
        <v>112</v>
      </c>
      <c r="B10" s="36">
        <v>1</v>
      </c>
      <c r="C10" s="36">
        <v>2</v>
      </c>
      <c r="D10" s="36">
        <v>2</v>
      </c>
    </row>
    <row r="11" spans="1:4">
      <c r="A11" s="37" t="s">
        <v>113</v>
      </c>
      <c r="B11" s="36">
        <v>1</v>
      </c>
      <c r="C11" s="36">
        <v>0</v>
      </c>
      <c r="D11" s="36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50800</xdr:colOff>
                    <xdr:row>1</xdr:row>
                    <xdr:rowOff>25400</xdr:rowOff>
                  </from>
                  <to>
                    <xdr:col>5</xdr:col>
                    <xdr:colOff>647700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6350</xdr:colOff>
                    <xdr:row>3</xdr:row>
                    <xdr:rowOff>12700</xdr:rowOff>
                  </from>
                  <to>
                    <xdr:col>5</xdr:col>
                    <xdr:colOff>647700</xdr:colOff>
                    <xdr:row>4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김범섭[ 학부재학 / 사학과 ]</cp:lastModifiedBy>
  <cp:lastPrinted>2025-04-08T03:40:10Z</cp:lastPrinted>
  <dcterms:created xsi:type="dcterms:W3CDTF">2023-05-11T11:47:16Z</dcterms:created>
  <dcterms:modified xsi:type="dcterms:W3CDTF">2025-04-08T05:16:45Z</dcterms:modified>
</cp:coreProperties>
</file>