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eab6fb80b1224f/바탕 화면/새 폴더/"/>
    </mc:Choice>
  </mc:AlternateContent>
  <xr:revisionPtr revIDLastSave="0" documentId="8_{90F6D51F-F79C-4496-91BF-F9A778DACC06}" xr6:coauthVersionLast="47" xr6:coauthVersionMax="47" xr10:uidLastSave="{00000000-0000-0000-0000-000000000000}"/>
  <bookViews>
    <workbookView xWindow="8535" yWindow="1425" windowWidth="27780" windowHeight="13050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6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3" i="4"/>
  <c r="G31" i="4"/>
  <c r="H16" i="4"/>
  <c r="H17" i="4"/>
  <c r="H18" i="4"/>
  <c r="H19" i="4"/>
  <c r="H20" i="4"/>
  <c r="H21" i="4"/>
  <c r="H22" i="4"/>
  <c r="H23" i="4"/>
  <c r="I16" i="4"/>
  <c r="I17" i="4"/>
  <c r="I18" i="4"/>
  <c r="I19" i="4"/>
  <c r="I20" i="4"/>
  <c r="I21" i="4"/>
  <c r="I22" i="4"/>
  <c r="I23" i="4"/>
  <c r="I15" i="4"/>
  <c r="H15" i="4"/>
  <c r="C22" i="4"/>
  <c r="K3" i="4"/>
  <c r="E21" i="7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김지승</author>
  </authors>
  <commentList>
    <comment ref="A1" authorId="0" shapeId="0" xr:uid="{AFD1CFF0-E106-405D-8A59-70042942B701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<sst xmlns="http://schemas.openxmlformats.org/spreadsheetml/2006/main" count="504" uniqueCount="304">
  <si>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</si>
  <si>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</si>
  <si>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</si>
  <si>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</si>
  <si>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</si>
  <si>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</si>
  <si>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</si>
  <si>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</si>
  <si>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</si>
  <si>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</si>
  <si>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</si>
  <si>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</si>
  <si>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</si>
  <si>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</si>
  <si>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</si>
  <si>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</si>
  <si>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</si>
  <si>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</si>
  <si>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</si>
  <si>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</si>
  <si>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</si>
  <si>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</si>
  <si>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</si>
  <si>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</si>
  <si>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</si>
  <si>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</si>
  <si>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</si>
  <si>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</si>
  <si>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</si>
  <si>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</si>
  <si>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</si>
  <si>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</si>
  <si>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</si>
  <si>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</si>
  <si>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</si>
  <si>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</si>
  <si>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</si>
  <si>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</si>
  <si>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</si>
  <si>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</si>
  <si>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</si>
  <si>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</si>
  <si>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</si>
  <si>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</si>
  <si>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</si>
  <si>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</si>
  <si>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</si>
  <si>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</si>
  <si>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</si>
  <si>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</si>
  <si>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</si>
  <si>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</si>
  <si>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</si>
  <si>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</si>
  <si>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</si>
  <si>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</si>
  <si>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</si>
  <si>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</si>
  <si>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</si>
  <si>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</si>
  <si>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</si>
  <si>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</si>
  <si>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</si>
  <si>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</si>
  <si>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</si>
  <si>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</si>
  <si>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</si>
  <si>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</si>
  <si>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</si>
  <si>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</si>
  <si>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</si>
  <si>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</si>
  <si>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</si>
  <si>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</si>
  <si>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</si>
  <si>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</si>
  <si>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</si>
  <si>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</si>
  <si>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</si>
  <si>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</si>
  <si>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</si>
  <si>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</si>
  <si>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</si>
  <si>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</si>
  <si>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</si>
  <si>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</si>
  <si>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</si>
  <si>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</si>
  <si>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</si>
  <si>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</si>
  <si>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</si>
  <si>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</si>
  <si>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</si>
  <si>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</si>
  <si>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</si>
  <si>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</si>
  <si>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</si>
  <si>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</si>
  <si>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</si>
  <si>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</si>
  <si>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</si>
  <si>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</si>
  <si>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</si>
  <si>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</si>
  <si>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</si>
  <si>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</si>
  <si>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</si>
  <si>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</si>
  <si>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</si>
  <si>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</si>
  <si>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</si>
  <si>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</si>
  <si>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</si>
  <si>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</si>
  <si>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</si>
  <si>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</si>
  <si>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</si>
  <si>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</si>
  <si>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</si>
  <si>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</si>
  <si>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</si>
  <si>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</si>
  <si>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</si>
  <si>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</si>
  <si>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</si>
  <si>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</si>
  <si>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</si>
  <si>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</si>
  <si>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</si>
  <si>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</si>
  <si>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</si>
  <si>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</si>
  <si>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</si>
  <si>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</si>
  <si>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</si>
  <si>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</si>
  <si>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</si>
  <si>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</si>
  <si>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</si>
  <si>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</si>
  <si>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</si>
  <si>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</si>
  <si>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</si>
  <si>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</si>
  <si>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</si>
  <si>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</si>
  <si>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</si>
  <si>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</si>
  <si>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</si>
  <si>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</si>
  <si>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</si>
  <si>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</si>
  <si>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</si>
  <si>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</si>
  <si>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</si>
  <si>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</si>
  <si>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</si>
  <si>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</si>
  <si>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</si>
  <si>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</si>
  <si>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</si>
  <si>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</si>
  <si>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</si>
  <si>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</si>
  <si>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</si>
  <si>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</si>
  <si>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</si>
  <si>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</si>
  <si>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</si>
  <si>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</si>
  <si>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</si>
  <si>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</si>
  <si>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</si>
  <si>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</si>
  <si>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</si>
  <si>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</si>
  <si>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</si>
  <si>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</si>
  <si>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</si>
  <si>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</si>
  <si>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</si>
  <si>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</si>
  <si>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</si>
  <si>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</si>
  <si>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</si>
  <si>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</si>
  <si>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</si>
  <si>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</si>
  <si>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</si>
  <si>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</si>
  <si>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</si>
  <si>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</si>
  <si>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</si>
  <si>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</si>
  <si>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</si>
  <si>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</si>
  <si>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</si>
  <si>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</si>
  <si>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</si>
  <si>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</si>
  <si>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</si>
  <si>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</si>
  <si>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</si>
  <si>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</si>
  <si>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</si>
  <si>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</si>
  <si>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</si>
  <si>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</si>
  <si>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</si>
  <si>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</si>
  <si>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</si>
  <si>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</si>
  <si>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</si>
  <si>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</si>
  <si>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</si>
  <si>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</si>
  <si>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</si>
  <si>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</si>
  <si>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</si>
  <si>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</si>
  <si>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</si>
  <si>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</si>
  <si>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</si>
  <si>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</si>
  <si>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</si>
  <si>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</si>
  <si>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</si>
  <si>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</si>
  <si>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</si>
  <si>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</si>
  <si>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</si>
  <si>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</si>
  <si>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</si>
  <si>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</si>
  <si>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</si>
  <si>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</si>
  <si>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</si>
  <si>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</si>
  <si>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</si>
  <si>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</si>
  <si>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</si>
  <si>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</si>
  <si>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</si>
  <si>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평균</t>
    <phoneticPr fontId="1" type="noConversion"/>
  </si>
  <si>
    <t>봉사</t>
    <phoneticPr fontId="1" type="noConversion"/>
  </si>
  <si>
    <t>&gt;90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</si>
  <si>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</si>
  <si>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</si>
  <si>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</si>
  <si>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</si>
  <si>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</si>
  <si>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</si>
  <si>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 : 매출액</t>
  </si>
  <si>
    <t>최대 : 매출액</t>
  </si>
  <si>
    <t>전체 최대 : 수량</t>
  </si>
  <si>
    <t>최대 : 수량</t>
  </si>
  <si>
    <t>$B$20</t>
  </si>
  <si>
    <t>$B$21</t>
  </si>
  <si>
    <t>$E$17</t>
  </si>
  <si>
    <t>단가인상</t>
  </si>
  <si>
    <t>만든 사람 김지승 날짜 2026-07-19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</si>
  <si>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</si>
  <si>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</si>
  <si>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</si>
  <si>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</si>
  <si>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</si>
  <si>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</si>
  <si>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</si>
  <si>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</si>
  <si>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</si>
  <si>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</si>
  <si>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</si>
  <si>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</si>
  <si>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</si>
  <si>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</si>
  <si>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</si>
  <si>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</si>
  <si>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</si>
  <si>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</si>
  <si>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</si>
  <si>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</si>
  <si>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</si>
  <si>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</si>
  <si>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상표</t>
    <phoneticPr fontId="1" type="noConversion"/>
  </si>
  <si>
    <t>올타</t>
    <phoneticPr fontId="1" type="noConversion"/>
  </si>
  <si>
    <t>투리후민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</si>
  <si>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</si>
  <si>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</si>
  <si>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</si>
  <si>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</si>
  <si>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병충해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</si>
  <si>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</si>
  <si>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</si>
  <si>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</si>
  <si>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</si>
  <si>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</si>
  <si>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</si>
  <si>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</si>
  <si>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</si>
  <si>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살충제</t>
    <phoneticPr fontId="1" type="noConversion"/>
  </si>
  <si>
    <t>독성</t>
    <phoneticPr fontId="1" type="noConversion"/>
  </si>
  <si>
    <t>보통독성</t>
    <phoneticPr fontId="1" type="noConversion"/>
  </si>
  <si>
    <t>저독성</t>
    <phoneticPr fontId="1" type="noConversion"/>
  </si>
  <si>
    <t>보증기간(년)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</si>
</sst>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8" formatCode="0.0_ "/>
    <numFmt numFmtId="180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8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8" fontId="0" fillId="0" borderId="13" xfId="0" applyNumberFormat="1" applyBorder="1">
      <alignment vertical="center"/>
    </xf>
    <xf numFmtId="178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99743"/>
        <c:axId val="644003583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6440035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3999743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6439997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4003583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7C66C412-A409-4208-EC6F-6BFEBD290B21}"/>
            </a:ext>
          </a:extLst>
        </xdr:cNvPr>
        <xdr:cNvSpPr/>
      </xdr:nvSpPr>
      <xdr:spPr>
        <a:xfrm>
          <a:off x="4095750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지승" refreshedDate="46222.885567129626" createdVersion="8" refreshedVersion="8" minRefreshableVersion="3" recordCount="8" xr:uid="{B739F728-E8CD-4F05-8D48-0666320B9E01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A28347-FF33-4C51-897C-A1515A614DB7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80"/>
    <dataField name="최대 : 매출액" fld="6" subtotal="max" baseField="2" baseItem="0" numFmtId="41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I15" sqref="I15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 t="s">
        <v>269</v>
      </c>
      <c r="B3" s="1" t="s">
        <v>276</v>
      </c>
      <c r="C3" s="1" t="s">
        <v>283</v>
      </c>
      <c r="D3" s="1" t="s">
        <v>290</v>
      </c>
      <c r="E3" s="1" t="s">
        <v>297</v>
      </c>
      <c r="F3" s="1" t="s">
        <v>300</v>
      </c>
      <c r="G3" s="1" t="s">
        <v>303</v>
      </c>
    </row>
    <row r="4" spans="1:7" x14ac:dyDescent="0.3">
      <c r="A4" s="1" t="s">
        <v>270</v>
      </c>
      <c r="B4" s="1" t="s">
        <v>277</v>
      </c>
      <c r="C4" s="1" t="s">
        <v>284</v>
      </c>
      <c r="D4" s="1" t="s">
        <v>291</v>
      </c>
      <c r="E4" s="1" t="s">
        <v>298</v>
      </c>
      <c r="F4" s="1" t="s">
        <v>301</v>
      </c>
      <c r="G4" s="1">
        <v>3</v>
      </c>
    </row>
    <row r="5" spans="1:7" x14ac:dyDescent="0.3">
      <c r="A5" s="1" t="s">
        <v>271</v>
      </c>
      <c r="B5" s="1" t="s">
        <v>278</v>
      </c>
      <c r="C5" s="1" t="s">
        <v>285</v>
      </c>
      <c r="D5" s="1" t="s">
        <v>292</v>
      </c>
      <c r="E5" s="1" t="s">
        <v>298</v>
      </c>
      <c r="F5" s="1" t="s">
        <v>301</v>
      </c>
      <c r="G5" s="1">
        <v>3</v>
      </c>
    </row>
    <row r="6" spans="1:7" x14ac:dyDescent="0.3">
      <c r="A6" s="1" t="s">
        <v>272</v>
      </c>
      <c r="B6" s="1" t="s">
        <v>279</v>
      </c>
      <c r="C6" s="1" t="s">
        <v>286</v>
      </c>
      <c r="D6" s="1" t="s">
        <v>293</v>
      </c>
      <c r="E6" s="1" t="s">
        <v>298</v>
      </c>
      <c r="F6" s="1" t="s">
        <v>302</v>
      </c>
      <c r="G6" s="1">
        <v>3</v>
      </c>
    </row>
    <row r="7" spans="1:7" x14ac:dyDescent="0.3">
      <c r="A7" s="1" t="s">
        <v>273</v>
      </c>
      <c r="B7" s="1" t="s">
        <v>280</v>
      </c>
      <c r="C7" s="1" t="s">
        <v>287</v>
      </c>
      <c r="D7" s="1" t="s">
        <v>294</v>
      </c>
      <c r="E7" s="1" t="s">
        <v>298</v>
      </c>
      <c r="F7" s="1" t="s">
        <v>302</v>
      </c>
      <c r="G7" s="1">
        <v>3</v>
      </c>
    </row>
    <row r="8" spans="1:7" x14ac:dyDescent="0.3">
      <c r="A8" s="1" t="s">
        <v>274</v>
      </c>
      <c r="B8" s="1" t="s">
        <v>281</v>
      </c>
      <c r="C8" s="1" t="s">
        <v>288</v>
      </c>
      <c r="D8" s="1" t="s">
        <v>295</v>
      </c>
      <c r="E8" s="1" t="s">
        <v>299</v>
      </c>
      <c r="F8" s="1" t="s">
        <v>301</v>
      </c>
      <c r="G8" s="1">
        <v>3</v>
      </c>
    </row>
    <row r="9" spans="1:7" x14ac:dyDescent="0.3">
      <c r="A9" s="1" t="s">
        <v>275</v>
      </c>
      <c r="B9" s="1" t="s">
        <v>282</v>
      </c>
      <c r="C9" s="1" t="s">
        <v>289</v>
      </c>
      <c r="D9" s="1" t="s">
        <v>296</v>
      </c>
      <c r="E9" s="1" t="s">
        <v>298</v>
      </c>
      <c r="F9" s="1" t="s">
        <v>302</v>
      </c>
      <c r="G9" s="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I10" sqref="I10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11" t="s">
        <v>186</v>
      </c>
      <c r="B1" s="11"/>
      <c r="C1" s="11"/>
      <c r="D1" s="11"/>
      <c r="E1" s="11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51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51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51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51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51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51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51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51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51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51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51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51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51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51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51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51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51">
        <v>356520</v>
      </c>
    </row>
    <row r="21" spans="1:5" x14ac:dyDescent="0.3">
      <c r="D21" s="4" t="s">
        <v>214</v>
      </c>
      <c r="E21" s="51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abSelected="1" workbookViewId="0">
      <selection activeCell="N17" sqref="N17"/>
    </sheetView>
  </sheetViews>
  <sheetFormatPr defaultRowHeight="16.5" x14ac:dyDescent="0.3"/>
  <sheetData>
    <row r="1" spans="1:5" ht="20.25" x14ac:dyDescent="0.3">
      <c r="A1" s="11" t="s">
        <v>216</v>
      </c>
      <c r="B1" s="11"/>
      <c r="C1" s="11"/>
      <c r="D1" s="11"/>
      <c r="E1" s="11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I13" sqref="I13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20" t="s">
        <v>97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F3" s="1" t="s">
        <v>78</v>
      </c>
      <c r="G3" s="21">
        <v>45829</v>
      </c>
      <c r="H3" s="21"/>
    </row>
    <row r="4" spans="1:8" x14ac:dyDescent="0.3">
      <c r="A4" s="23" t="s">
        <v>79</v>
      </c>
      <c r="B4" s="24" t="s">
        <v>80</v>
      </c>
      <c r="C4" s="24" t="s">
        <v>81</v>
      </c>
      <c r="D4" s="24" t="s">
        <v>82</v>
      </c>
      <c r="E4" s="24" t="s">
        <v>83</v>
      </c>
      <c r="F4" s="24" t="s">
        <v>84</v>
      </c>
      <c r="G4" s="24" t="s">
        <v>85</v>
      </c>
      <c r="H4" s="25" t="s">
        <v>86</v>
      </c>
    </row>
    <row r="5" spans="1:8" x14ac:dyDescent="0.3">
      <c r="A5" s="26" t="s">
        <v>87</v>
      </c>
      <c r="B5" s="4" t="s">
        <v>88</v>
      </c>
      <c r="C5" s="4" t="s">
        <v>89</v>
      </c>
      <c r="D5" s="4" t="s">
        <v>90</v>
      </c>
      <c r="E5" s="22">
        <v>7.96</v>
      </c>
      <c r="F5" s="22">
        <v>2.14</v>
      </c>
      <c r="G5" s="22">
        <v>3.25</v>
      </c>
      <c r="H5" s="27">
        <v>3.61</v>
      </c>
    </row>
    <row r="6" spans="1:8" x14ac:dyDescent="0.3">
      <c r="A6" s="26" t="s">
        <v>91</v>
      </c>
      <c r="B6" s="4" t="s">
        <v>88</v>
      </c>
      <c r="C6" s="4" t="s">
        <v>89</v>
      </c>
      <c r="D6" s="4" t="s">
        <v>90</v>
      </c>
      <c r="E6" s="22">
        <v>10.44</v>
      </c>
      <c r="F6" s="22">
        <v>1.82</v>
      </c>
      <c r="G6" s="22">
        <v>3.43</v>
      </c>
      <c r="H6" s="27">
        <v>0.57999999999999996</v>
      </c>
    </row>
    <row r="7" spans="1:8" x14ac:dyDescent="0.3">
      <c r="A7" s="26" t="s">
        <v>92</v>
      </c>
      <c r="B7" s="4">
        <v>2025</v>
      </c>
      <c r="C7" s="4" t="s">
        <v>93</v>
      </c>
      <c r="D7" s="4" t="s">
        <v>94</v>
      </c>
      <c r="E7" s="22">
        <v>3.63</v>
      </c>
      <c r="F7" s="22">
        <v>7.99</v>
      </c>
      <c r="G7" s="22">
        <v>3.99</v>
      </c>
      <c r="H7" s="27">
        <v>4.16</v>
      </c>
    </row>
    <row r="8" spans="1:8" x14ac:dyDescent="0.3">
      <c r="A8" s="26" t="s">
        <v>95</v>
      </c>
      <c r="B8" s="4">
        <v>2025</v>
      </c>
      <c r="C8" s="4" t="s">
        <v>93</v>
      </c>
      <c r="D8" s="4" t="s">
        <v>90</v>
      </c>
      <c r="E8" s="22">
        <v>60.59</v>
      </c>
      <c r="F8" s="22">
        <v>39.1</v>
      </c>
      <c r="G8" s="22">
        <v>53.82</v>
      </c>
      <c r="H8" s="27">
        <v>39.83</v>
      </c>
    </row>
    <row r="9" spans="1:8" ht="17.25" thickBot="1" x14ac:dyDescent="0.35">
      <c r="A9" s="28" t="s">
        <v>96</v>
      </c>
      <c r="B9" s="29">
        <v>2025</v>
      </c>
      <c r="C9" s="29" t="s">
        <v>93</v>
      </c>
      <c r="D9" s="29" t="s">
        <v>90</v>
      </c>
      <c r="E9" s="30">
        <v>97.34</v>
      </c>
      <c r="F9" s="30">
        <v>26.55</v>
      </c>
      <c r="G9" s="30">
        <v>85.67</v>
      </c>
      <c r="H9" s="31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A4" sqref="A4:F12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11" t="s">
        <v>98</v>
      </c>
      <c r="B1" s="11"/>
      <c r="C1" s="11"/>
      <c r="D1" s="11"/>
      <c r="E1" s="11"/>
      <c r="F1" s="11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F11" sqref="F11"/>
    </sheetView>
  </sheetViews>
  <sheetFormatPr defaultRowHeight="16.5" x14ac:dyDescent="0.3"/>
  <sheetData>
    <row r="1" spans="1:6" ht="20.25" x14ac:dyDescent="0.3">
      <c r="A1" s="11" t="s">
        <v>226</v>
      </c>
      <c r="B1" s="11"/>
      <c r="C1" s="11"/>
      <c r="D1" s="11"/>
      <c r="E1" s="11"/>
      <c r="F1" s="11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 t="s">
        <v>243</v>
      </c>
      <c r="B15" s="1" t="s">
        <v>244</v>
      </c>
      <c r="C15" s="1"/>
    </row>
    <row r="16" spans="1:6" x14ac:dyDescent="0.3">
      <c r="A16" s="1" t="s">
        <v>245</v>
      </c>
      <c r="B16" s="1"/>
      <c r="C16" s="1"/>
    </row>
    <row r="17" spans="1:6" x14ac:dyDescent="0.3">
      <c r="A17" s="1"/>
      <c r="B17" s="1" t="s">
        <v>246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E3" sqref="E3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2" t="s">
        <v>50</v>
      </c>
      <c r="L2" s="12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 t="str">
        <f>CHOOSE(INT(D3/10)+1,"f","f","f","d","d","c","c","b","b","a","a")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13">
        <f ca="1">SUMIF(G3:J11,"다이어리",J3:J11) / SUM(J3:J11)</f>
        <v>0.35658914728682173</v>
      </c>
      <c r="L3" s="13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CHOOSE(INT(D4/10)+1,"f","f","f","d","d","c","c","b","b","a","a")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TRIM(LEFT(G15,3))</f>
        <v>cd</v>
      </c>
      <c r="I15" s="4" t="str">
        <f>_xlfn.IFS(RIGHT(G15,1)="a","고급형",RIGHT(G15,1)="b","중급형",RIGHT(G15,1)="c","보급형")</f>
        <v>고급형</v>
      </c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TRIM(LEFT(G16,3))</f>
        <v>cd</v>
      </c>
      <c r="I16" s="4" t="str">
        <f t="shared" ref="I16:I23" si="2">_xlfn.IFS(RIGHT(G16,1)="a","고급형",RIGHT(G16,1)="b","중급형",RIGHT(G16,1)="c","보급형")</f>
        <v>중급형</v>
      </c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3">
      <c r="A22" s="12" t="s">
        <v>37</v>
      </c>
      <c r="B22" s="12"/>
      <c r="C22" s="4" t="str">
        <f>VLOOKUP(DMAX(A12:D20,2,A12:A13),B12:D20,3,FALSE)</f>
        <v>박민수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14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15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14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15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14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15"/>
      <c r="B31" s="4" t="s">
        <v>71</v>
      </c>
      <c r="C31" s="4">
        <v>556</v>
      </c>
      <c r="D31" s="4">
        <v>556</v>
      </c>
      <c r="E31" s="4">
        <v>220</v>
      </c>
      <c r="G31" s="4">
        <f>ROUND(DMAX(A25:E37,3,B25:B26) - DMIN(A25:E37,3,B25:B26),-1)</f>
        <v>670</v>
      </c>
    </row>
    <row r="32" spans="1:11" x14ac:dyDescent="0.3">
      <c r="A32" s="14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15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14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15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14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15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O11" sqref="O1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16" t="s">
        <v>123</v>
      </c>
      <c r="B1" s="16"/>
      <c r="C1" s="16"/>
      <c r="D1" s="16"/>
      <c r="F1" s="16" t="s">
        <v>124</v>
      </c>
      <c r="G1" s="16"/>
      <c r="H1" s="16"/>
      <c r="I1" s="16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16" t="s">
        <v>154</v>
      </c>
      <c r="B18" s="16"/>
      <c r="C18" s="16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247</v>
      </c>
      <c r="B20" s="4">
        <v>74.5</v>
      </c>
      <c r="C20" s="4">
        <v>85.5</v>
      </c>
    </row>
    <row r="21" spans="1:3" x14ac:dyDescent="0.3">
      <c r="A21" s="4" t="s">
        <v>248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H16" sqref="H16"/>
    </sheetView>
  </sheetViews>
  <sheetFormatPr defaultRowHeight="16.5" x14ac:dyDescent="0.3"/>
  <cols>
    <col min="1" max="1" width="18" bestFit="1" customWidth="1"/>
    <col min="2" max="2" width="11.875" bestFit="1" customWidth="1"/>
    <col min="3" max="5" width="10.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11" t="s">
        <v>158</v>
      </c>
      <c r="B1" s="11"/>
      <c r="C1" s="11"/>
      <c r="D1" s="11"/>
      <c r="E1" s="11"/>
      <c r="F1" s="11"/>
      <c r="G1" s="11"/>
      <c r="H1" s="11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32" t="s">
        <v>53</v>
      </c>
      <c r="B14" t="s">
        <v>249</v>
      </c>
    </row>
    <row r="16" spans="1:8" x14ac:dyDescent="0.3">
      <c r="B16" s="32" t="s">
        <v>251</v>
      </c>
    </row>
    <row r="17" spans="1:4" x14ac:dyDescent="0.3">
      <c r="A17" s="32" t="s">
        <v>250</v>
      </c>
      <c r="B17" t="s">
        <v>168</v>
      </c>
      <c r="C17" t="s">
        <v>170</v>
      </c>
      <c r="D17" t="s">
        <v>165</v>
      </c>
    </row>
    <row r="18" spans="1:4" x14ac:dyDescent="0.3">
      <c r="A18" s="33" t="s">
        <v>71</v>
      </c>
      <c r="B18" s="36"/>
      <c r="C18" s="36"/>
      <c r="D18" s="36"/>
    </row>
    <row r="19" spans="1:4" x14ac:dyDescent="0.3">
      <c r="A19" s="35" t="s">
        <v>255</v>
      </c>
      <c r="B19" s="36">
        <v>336</v>
      </c>
      <c r="C19" s="36">
        <v>80</v>
      </c>
      <c r="D19" s="36">
        <v>1220</v>
      </c>
    </row>
    <row r="20" spans="1:4" x14ac:dyDescent="0.3">
      <c r="A20" s="35" t="s">
        <v>253</v>
      </c>
      <c r="B20" s="34">
        <v>161280</v>
      </c>
      <c r="C20" s="34">
        <v>72000</v>
      </c>
      <c r="D20" s="34">
        <v>236680</v>
      </c>
    </row>
    <row r="21" spans="1:4" x14ac:dyDescent="0.3">
      <c r="A21" s="33" t="s">
        <v>70</v>
      </c>
      <c r="B21" s="36"/>
      <c r="C21" s="36"/>
      <c r="D21" s="36"/>
    </row>
    <row r="22" spans="1:4" x14ac:dyDescent="0.3">
      <c r="A22" s="35" t="s">
        <v>255</v>
      </c>
      <c r="B22" s="36">
        <v>870</v>
      </c>
      <c r="C22" s="36">
        <v>280</v>
      </c>
      <c r="D22" s="36">
        <v>521</v>
      </c>
    </row>
    <row r="23" spans="1:4" x14ac:dyDescent="0.3">
      <c r="A23" s="35" t="s">
        <v>253</v>
      </c>
      <c r="B23" s="34">
        <v>435000</v>
      </c>
      <c r="C23" s="34">
        <v>274400</v>
      </c>
      <c r="D23" s="34">
        <v>101074</v>
      </c>
    </row>
    <row r="24" spans="1:4" x14ac:dyDescent="0.3">
      <c r="A24" s="33" t="s">
        <v>254</v>
      </c>
      <c r="B24" s="36">
        <v>870</v>
      </c>
      <c r="C24" s="36">
        <v>280</v>
      </c>
      <c r="D24" s="36">
        <v>1220</v>
      </c>
    </row>
    <row r="25" spans="1:4" x14ac:dyDescent="0.3">
      <c r="A25" s="33" t="s">
        <v>252</v>
      </c>
      <c r="B25" s="34">
        <v>435000</v>
      </c>
      <c r="C25" s="34">
        <v>274400</v>
      </c>
      <c r="D25" s="34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7D4FD-20AF-40FD-A9DA-9FC17E775919}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40" t="s">
        <v>262</v>
      </c>
      <c r="C2" s="41"/>
      <c r="D2" s="47"/>
      <c r="E2" s="47"/>
      <c r="F2" s="47"/>
    </row>
    <row r="3" spans="2:6" collapsed="1" x14ac:dyDescent="0.3">
      <c r="B3" s="39"/>
      <c r="C3" s="39"/>
      <c r="D3" s="48" t="s">
        <v>264</v>
      </c>
      <c r="E3" s="48" t="s">
        <v>259</v>
      </c>
      <c r="F3" s="48" t="s">
        <v>261</v>
      </c>
    </row>
    <row r="4" spans="2:6" ht="40.5" hidden="1" outlineLevel="1" x14ac:dyDescent="0.3">
      <c r="B4" s="43"/>
      <c r="C4" s="43"/>
      <c r="D4" s="37"/>
      <c r="E4" s="50" t="s">
        <v>260</v>
      </c>
      <c r="F4" s="50" t="s">
        <v>260</v>
      </c>
    </row>
    <row r="5" spans="2:6" x14ac:dyDescent="0.3">
      <c r="B5" s="44" t="s">
        <v>263</v>
      </c>
      <c r="C5" s="45"/>
      <c r="D5" s="42"/>
      <c r="E5" s="42"/>
      <c r="F5" s="42"/>
    </row>
    <row r="6" spans="2:6" outlineLevel="1" x14ac:dyDescent="0.3">
      <c r="B6" s="43"/>
      <c r="C6" s="43" t="s">
        <v>256</v>
      </c>
      <c r="D6" s="37">
        <v>350</v>
      </c>
      <c r="E6" s="49">
        <v>450</v>
      </c>
      <c r="F6" s="49">
        <v>250</v>
      </c>
    </row>
    <row r="7" spans="2:6" outlineLevel="1" x14ac:dyDescent="0.3">
      <c r="B7" s="43"/>
      <c r="C7" s="43" t="s">
        <v>257</v>
      </c>
      <c r="D7" s="37">
        <v>580</v>
      </c>
      <c r="E7" s="49">
        <v>680</v>
      </c>
      <c r="F7" s="49">
        <v>480</v>
      </c>
    </row>
    <row r="8" spans="2:6" x14ac:dyDescent="0.3">
      <c r="B8" s="44" t="s">
        <v>265</v>
      </c>
      <c r="C8" s="45"/>
      <c r="D8" s="42"/>
      <c r="E8" s="42"/>
      <c r="F8" s="42"/>
    </row>
    <row r="9" spans="2:6" ht="17.25" outlineLevel="1" thickBot="1" x14ac:dyDescent="0.35">
      <c r="B9" s="46"/>
      <c r="C9" s="46" t="s">
        <v>258</v>
      </c>
      <c r="D9" s="38">
        <v>2133330</v>
      </c>
      <c r="E9" s="38">
        <v>2601830</v>
      </c>
      <c r="F9" s="38">
        <v>1664830</v>
      </c>
    </row>
    <row r="10" spans="2:6" x14ac:dyDescent="0.3">
      <c r="B10" t="s">
        <v>266</v>
      </c>
    </row>
    <row r="11" spans="2:6" x14ac:dyDescent="0.3">
      <c r="B11" t="s">
        <v>267</v>
      </c>
    </row>
    <row r="12" spans="2:6" x14ac:dyDescent="0.3">
      <c r="B12" t="s">
        <v>268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11" t="s">
        <v>174</v>
      </c>
      <c r="B1" s="11"/>
      <c r="C1" s="11"/>
      <c r="D1" s="11"/>
      <c r="E1" s="11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17" t="s">
        <v>182</v>
      </c>
      <c r="B17" s="18"/>
      <c r="C17" s="18"/>
      <c r="D17" s="19"/>
      <c r="E17" s="9">
        <f>SUM(E4:E16)</f>
        <v>2133330</v>
      </c>
    </row>
    <row r="19" spans="1:5" x14ac:dyDescent="0.3">
      <c r="A19" s="17" t="s">
        <v>183</v>
      </c>
      <c r="B19" s="19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김지승" comment="만든 사람 김지승 날짜 2026-07-19">
      <inputCells r="B20" val="450"/>
      <inputCells r="B21" val="680"/>
    </scenario>
    <scenario name="단가인하" locked="1" count="2" user="김지승" comment="만든 사람 김지승 날짜 2026-07-19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지승 김</cp:lastModifiedBy>
  <dcterms:created xsi:type="dcterms:W3CDTF">2023-04-27T08:01:32Z</dcterms:created>
  <dcterms:modified xsi:type="dcterms:W3CDTF">2026-07-19T12:40:58Z</dcterms:modified>
</cp:coreProperties>
</file>