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mil\OneDrive\바탕 화면\2025_기본서_컴활2급실기_학습자료_241127 update\03 기본모의고사\"/>
    </mc:Choice>
  </mc:AlternateContent>
  <xr:revisionPtr revIDLastSave="0" documentId="8_{387DE572-8642-40EB-A066-6FC3095B1117}" xr6:coauthVersionLast="36" xr6:coauthVersionMax="36" xr10:uidLastSave="{00000000-0000-0000-0000-000000000000}"/>
  <bookViews>
    <workbookView xWindow="0" yWindow="0" windowWidth="23040" windowHeight="8856" firstSheet="2" activeTab="1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" l="1"/>
  <c r="E4" i="4" l="1"/>
  <c r="E5" i="4"/>
  <c r="E6" i="4"/>
  <c r="E7" i="4"/>
  <c r="E8" i="4"/>
  <c r="E9" i="4"/>
  <c r="E3" i="4"/>
  <c r="I16" i="4"/>
  <c r="I17" i="4"/>
  <c r="I18" i="4"/>
  <c r="I19" i="4"/>
  <c r="I20" i="4"/>
  <c r="I21" i="4"/>
  <c r="I22" i="4"/>
  <c r="I23" i="4"/>
  <c r="I15" i="4"/>
  <c r="H16" i="4"/>
  <c r="H17" i="4"/>
  <c r="H18" i="4"/>
  <c r="H19" i="4"/>
  <c r="H20" i="4"/>
  <c r="H21" i="4"/>
  <c r="H22" i="4"/>
  <c r="H23" i="4"/>
  <c r="H15" i="4"/>
  <c r="G31" i="4"/>
  <c r="C22" i="4"/>
  <c r="K3" i="4"/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hsmil</author>
  </authors>
  <commentList>
    <comment ref="A1" authorId="0" shapeId="0" xr:uid="{8D74CAB1-798A-40DA-AFC6-57A8362A8F3F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<sst xmlns="http://schemas.openxmlformats.org/spreadsheetml/2006/main" count="504" uniqueCount="302">
  <si>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</si>
  <si>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</si>
  <si>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</si>
  <si>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</si>
  <si>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</si>
  <si>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</si>
  <si>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</si>
  <si>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</si>
  <si>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</si>
  <si>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</si>
  <si>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</si>
  <si>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</si>
  <si>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</si>
  <si>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</si>
  <si>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</si>
  <si>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</si>
  <si>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</si>
  <si>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</si>
  <si>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</si>
  <si>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</si>
  <si>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</si>
  <si>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</si>
  <si>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</si>
  <si>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</si>
  <si>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</si>
  <si>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</si>
  <si>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</si>
  <si>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</si>
  <si>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</si>
  <si>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</si>
  <si>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</si>
  <si>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</si>
  <si>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</si>
  <si>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</si>
  <si>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</si>
  <si>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</si>
  <si>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</si>
  <si>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</si>
  <si>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</si>
  <si>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</si>
  <si>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</si>
  <si>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</si>
  <si>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</si>
  <si>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</si>
  <si>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</si>
  <si>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</si>
  <si>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</si>
  <si>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</si>
  <si>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</si>
  <si>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</si>
  <si>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</si>
  <si>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</si>
  <si>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</si>
  <si>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</si>
  <si>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</si>
  <si>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</si>
  <si>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</si>
  <si>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</si>
  <si>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</si>
  <si>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</si>
  <si>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</si>
  <si>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</si>
  <si>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</si>
  <si>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</si>
  <si>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</si>
  <si>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</si>
  <si>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</si>
  <si>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</si>
  <si>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</si>
  <si>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</si>
  <si>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</si>
  <si>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</si>
  <si>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</si>
  <si>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</si>
  <si>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</si>
  <si>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</si>
  <si>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</si>
  <si>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</si>
  <si>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</si>
  <si>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</si>
  <si>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</si>
  <si>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</si>
  <si>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</si>
  <si>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</si>
  <si>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</si>
  <si>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</si>
  <si>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</si>
  <si>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</si>
  <si>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</si>
  <si>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</si>
  <si>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</si>
  <si>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</si>
  <si>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</si>
  <si>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</si>
  <si>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</si>
  <si>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</si>
  <si>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</si>
  <si>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</si>
  <si>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</si>
  <si>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</si>
  <si>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</si>
  <si>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</si>
  <si>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</si>
  <si>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</si>
  <si>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</si>
  <si>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</si>
  <si>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</si>
  <si>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</si>
  <si>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</si>
  <si>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</si>
  <si>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</si>
  <si>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</si>
  <si>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</si>
  <si>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</si>
  <si>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</si>
  <si>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</si>
  <si>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</si>
  <si>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</si>
  <si>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</si>
  <si>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</si>
  <si>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</si>
  <si>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</si>
  <si>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</si>
  <si>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</si>
  <si>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</si>
  <si>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</si>
  <si>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</si>
  <si>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</si>
  <si>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</si>
  <si>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</si>
  <si>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</si>
  <si>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</si>
  <si>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</si>
  <si>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</si>
  <si>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</si>
  <si>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</si>
  <si>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</si>
  <si>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</si>
  <si>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</si>
  <si>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</si>
  <si>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</si>
  <si>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</si>
  <si>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</si>
  <si>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</si>
  <si>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</si>
  <si>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</si>
  <si>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</si>
  <si>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</si>
  <si>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</si>
  <si>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</si>
  <si>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</si>
  <si>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</si>
  <si>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</si>
  <si>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</si>
  <si>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</si>
  <si>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</si>
  <si>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</si>
  <si>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</si>
  <si>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</si>
  <si>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</si>
  <si>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</si>
  <si>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</si>
  <si>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</si>
  <si>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</si>
  <si>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</si>
  <si>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</si>
  <si>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</si>
  <si>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</si>
  <si>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</si>
  <si>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</si>
  <si>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</si>
  <si>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</si>
  <si>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</si>
  <si>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</si>
  <si>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</si>
  <si>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</si>
  <si>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</si>
  <si>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</si>
  <si>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</si>
  <si>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</si>
  <si>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</si>
  <si>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</si>
  <si>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</si>
  <si>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</si>
  <si>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</si>
  <si>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</si>
  <si>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</si>
  <si>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</si>
  <si>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</si>
  <si>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</si>
  <si>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</si>
  <si>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</si>
  <si>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</si>
  <si>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</si>
  <si>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</si>
  <si>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</si>
  <si>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</si>
  <si>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</si>
  <si>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</si>
  <si>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</si>
  <si>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</si>
  <si>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</si>
  <si>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</si>
  <si>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</si>
  <si>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</si>
  <si>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</si>
  <si>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</si>
  <si>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</si>
  <si>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</si>
  <si>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</si>
  <si>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</si>
  <si>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</si>
  <si>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</si>
  <si>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</si>
  <si>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</si>
  <si>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</si>
  <si>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</si>
  <si>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</si>
  <si>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</si>
  <si>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</si>
  <si>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</si>
  <si>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</si>
  <si>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</si>
  <si>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</si>
  <si>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</si>
  <si>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</si>
  <si>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</si>
  <si>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</si>
  <si>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</si>
  <si>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</si>
  <si>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</si>
  <si>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</si>
  <si>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</si>
  <si>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</si>
  <si>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</si>
  <si>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</si>
  <si>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</si>
  <si>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</si>
  <si>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</si>
  <si>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</si>
  <si>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</si>
  <si>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</si>
  <si>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</si>
  <si>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</si>
  <si>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</si>
  <si>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</si>
  <si>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</si>
  <si>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</si>
  <si>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</si>
  <si>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</si>
  <si>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농약용품명</t>
    <phoneticPr fontId="1" type="noConversion"/>
  </si>
  <si>
    <t>상표</t>
    <phoneticPr fontId="1" type="noConversion"/>
  </si>
  <si>
    <t>병충해</t>
    <phoneticPr fontId="1" type="noConversion"/>
  </si>
  <si>
    <t>종류</t>
    <phoneticPr fontId="1" type="noConversion"/>
  </si>
  <si>
    <t>독성</t>
    <phoneticPr fontId="1" type="noConversion"/>
  </si>
  <si>
    <t>보증기간(년)</t>
    <phoneticPr fontId="1" type="noConversion"/>
  </si>
  <si>
    <t>보통독성</t>
    <phoneticPr fontId="1" type="noConversion"/>
  </si>
  <si>
    <t>저독성</t>
    <phoneticPr fontId="1" type="noConversion"/>
  </si>
  <si>
    <t>살균제</t>
    <phoneticPr fontId="1" type="noConversion"/>
  </si>
  <si>
    <t>살충제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</si>
  <si>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</si>
  <si>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</si>
  <si>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</si>
  <si>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</si>
  <si>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</si>
  <si>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</si>
  <si>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</si>
  <si>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</si>
  <si>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</si>
  <si>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</si>
  <si>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</si>
  <si>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</si>
  <si>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</si>
  <si>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</si>
  <si>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</si>
  <si>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</si>
  <si>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</si>
  <si>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</si>
  <si>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&gt;90</t>
    <phoneticPr fontId="1" type="noConversion"/>
  </si>
  <si>
    <t>&lt;60</t>
    <phoneticPr fontId="1" type="noConversion"/>
  </si>
  <si>
    <t>(모두)</t>
  </si>
  <si>
    <t>행 레이블</t>
  </si>
  <si>
    <t>열 레이블</t>
  </si>
  <si>
    <t>최대 : 수량</t>
  </si>
  <si>
    <t>전체 최대 : 수량</t>
  </si>
  <si>
    <t>최대 : 매출액</t>
  </si>
  <si>
    <t>전체 최대 : 매출액</t>
  </si>
  <si>
    <t>$B$20</t>
  </si>
  <si>
    <t>$B$21</t>
  </si>
  <si>
    <t>$E$17</t>
  </si>
  <si>
    <t>단가인상</t>
  </si>
  <si>
    <t>만든 사람 hsmil 날짜 2025-02-18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</si>
  <si>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</si>
  <si>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</si>
  <si>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</si>
  <si>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</si>
  <si>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</si>
  <si>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</si>
  <si>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</si>
  <si>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</si>
  <si>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충북*</t>
    <phoneticPr fontId="1" type="noConversion"/>
  </si>
  <si>
    <t>경기*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</si>
</sst>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_ "/>
    <numFmt numFmtId="177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6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6" xfId="0" applyNumberFormat="1" applyFill="1" applyBorder="1" applyAlignment="1">
      <alignment vertical="center"/>
    </xf>
    <xf numFmtId="0" fontId="10" fillId="3" borderId="17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2" fontId="0" fillId="0" borderId="1" xfId="1" applyNumberFormat="1" applyFont="1" applyBorder="1">
      <alignment vertical="center"/>
    </xf>
    <xf numFmtId="3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75408"/>
        <c:axId val="1332374480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13323744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875408"/>
        <c:crosses val="max"/>
        <c:crossBetween val="between"/>
        <c:dispUnits>
          <c:builtInUnit val="tenThousands"/>
          <c:dispUnitsLbl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ko-KR" altLang="en-US"/>
                    <a:t>만</a:t>
                  </a:r>
                  <a:endParaRPr lang="en-US" altLang="ko-K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4587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237448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030980" y="4244340"/>
          <a:ext cx="134112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smil" refreshedDate="45706.68884722222" createdVersion="6" refreshedVersion="6" minRefreshableVersion="3" recordCount="8" xr:uid="{A798CF58-E62E-4CBE-857B-91BDE53342A8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ABF01D-B160-473E-BDF6-29A3AD1CAC31}" name="피벗 테이블1" cacheId="0" dataOnRows="1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 numFmtId="177"/>
    <dataField name="최대 : 매출액" fld="6" subtotal="max" baseField="2" baseItem="0" numFmtId="177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B9" sqref="B9"/>
    </sheetView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 t="s">
        <v>243</v>
      </c>
      <c r="B3" s="1" t="s">
        <v>250</v>
      </c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</row>
    <row r="4" spans="1:7" x14ac:dyDescent="0.4">
      <c r="A4" s="1" t="s">
        <v>244</v>
      </c>
      <c r="B4" s="1" t="s">
        <v>272</v>
      </c>
      <c r="C4" s="1" t="s">
        <v>266</v>
      </c>
      <c r="D4" s="1" t="s">
        <v>260</v>
      </c>
      <c r="E4" s="1" t="s">
        <v>258</v>
      </c>
      <c r="F4" s="1" t="s">
        <v>256</v>
      </c>
      <c r="G4" s="1">
        <v>3</v>
      </c>
    </row>
    <row r="5" spans="1:7" x14ac:dyDescent="0.4">
      <c r="A5" s="1" t="s">
        <v>245</v>
      </c>
      <c r="B5" s="1" t="s">
        <v>273</v>
      </c>
      <c r="C5" s="1" t="s">
        <v>267</v>
      </c>
      <c r="D5" s="1" t="s">
        <v>261</v>
      </c>
      <c r="E5" s="11" t="s">
        <v>258</v>
      </c>
      <c r="F5" s="11" t="s">
        <v>256</v>
      </c>
      <c r="G5" s="11">
        <v>3</v>
      </c>
    </row>
    <row r="6" spans="1:7" x14ac:dyDescent="0.4">
      <c r="A6" s="1" t="s">
        <v>246</v>
      </c>
      <c r="B6" s="1" t="s">
        <v>274</v>
      </c>
      <c r="C6" s="1" t="s">
        <v>268</v>
      </c>
      <c r="D6" s="1" t="s">
        <v>262</v>
      </c>
      <c r="E6" s="11" t="s">
        <v>258</v>
      </c>
      <c r="F6" s="1" t="s">
        <v>257</v>
      </c>
      <c r="G6" s="11">
        <v>3</v>
      </c>
    </row>
    <row r="7" spans="1:7" x14ac:dyDescent="0.4">
      <c r="A7" s="1" t="s">
        <v>247</v>
      </c>
      <c r="B7" s="1" t="s">
        <v>275</v>
      </c>
      <c r="C7" s="1" t="s">
        <v>269</v>
      </c>
      <c r="D7" s="1" t="s">
        <v>263</v>
      </c>
      <c r="E7" s="11" t="s">
        <v>258</v>
      </c>
      <c r="F7" s="11" t="s">
        <v>257</v>
      </c>
      <c r="G7" s="11">
        <v>3</v>
      </c>
    </row>
    <row r="8" spans="1:7" x14ac:dyDescent="0.4">
      <c r="A8" s="1" t="s">
        <v>248</v>
      </c>
      <c r="B8" s="1" t="s">
        <v>276</v>
      </c>
      <c r="C8" s="1" t="s">
        <v>270</v>
      </c>
      <c r="D8" s="1" t="s">
        <v>264</v>
      </c>
      <c r="E8" s="1" t="s">
        <v>259</v>
      </c>
      <c r="F8" s="11" t="s">
        <v>256</v>
      </c>
      <c r="G8" s="11">
        <v>3</v>
      </c>
    </row>
    <row r="9" spans="1:7" x14ac:dyDescent="0.4">
      <c r="A9" s="1" t="s">
        <v>249</v>
      </c>
      <c r="B9" s="1" t="s">
        <v>277</v>
      </c>
      <c r="C9" s="1" t="s">
        <v>271</v>
      </c>
      <c r="D9" s="1" t="s">
        <v>265</v>
      </c>
      <c r="E9" s="1" t="s">
        <v>258</v>
      </c>
      <c r="F9" s="11" t="s">
        <v>257</v>
      </c>
      <c r="G9" s="11">
        <v>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activeCell="H13" sqref="H13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43" t="s">
        <v>186</v>
      </c>
      <c r="B1" s="43"/>
      <c r="C1" s="43"/>
      <c r="D1" s="43"/>
      <c r="E1" s="43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40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40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40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40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40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40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40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40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40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40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40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40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40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40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40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40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40">
        <v>356520</v>
      </c>
    </row>
    <row r="21" spans="1:5" x14ac:dyDescent="0.4">
      <c r="D21" s="4" t="s">
        <v>214</v>
      </c>
      <c r="E21" s="40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abSelected="1" topLeftCell="A10" workbookViewId="0">
      <selection activeCell="N26" sqref="N26"/>
    </sheetView>
  </sheetViews>
  <sheetFormatPr defaultRowHeight="17.399999999999999" x14ac:dyDescent="0.4"/>
  <sheetData>
    <row r="1" spans="1:5" ht="21" x14ac:dyDescent="0.4">
      <c r="A1" s="43" t="s">
        <v>216</v>
      </c>
      <c r="B1" s="43"/>
      <c r="C1" s="43"/>
      <c r="D1" s="43"/>
      <c r="E1" s="43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>
      <selection activeCell="E15" sqref="E15"/>
    </sheetView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ht="24" x14ac:dyDescent="0.4">
      <c r="A1" s="42" t="s">
        <v>97</v>
      </c>
      <c r="B1" s="42"/>
      <c r="C1" s="42"/>
      <c r="D1" s="42"/>
      <c r="E1" s="42"/>
      <c r="F1" s="42"/>
      <c r="G1" s="42"/>
      <c r="H1" s="42"/>
    </row>
    <row r="3" spans="1:8" ht="18" thickBot="1" x14ac:dyDescent="0.45">
      <c r="F3" s="1" t="s">
        <v>78</v>
      </c>
      <c r="G3" s="41">
        <v>45464</v>
      </c>
      <c r="H3" s="41"/>
    </row>
    <row r="4" spans="1:8" x14ac:dyDescent="0.4">
      <c r="A4" s="13" t="s">
        <v>79</v>
      </c>
      <c r="B4" s="14" t="s">
        <v>80</v>
      </c>
      <c r="C4" s="14" t="s">
        <v>81</v>
      </c>
      <c r="D4" s="14" t="s">
        <v>82</v>
      </c>
      <c r="E4" s="14" t="s">
        <v>83</v>
      </c>
      <c r="F4" s="14" t="s">
        <v>84</v>
      </c>
      <c r="G4" s="14" t="s">
        <v>85</v>
      </c>
      <c r="H4" s="15" t="s">
        <v>86</v>
      </c>
    </row>
    <row r="5" spans="1:8" x14ac:dyDescent="0.4">
      <c r="A5" s="16" t="s">
        <v>87</v>
      </c>
      <c r="B5" s="4" t="s">
        <v>88</v>
      </c>
      <c r="C5" s="4" t="s">
        <v>89</v>
      </c>
      <c r="D5" s="4" t="s">
        <v>90</v>
      </c>
      <c r="E5" s="12">
        <v>7.96</v>
      </c>
      <c r="F5" s="12">
        <v>2.14</v>
      </c>
      <c r="G5" s="12">
        <v>3.25</v>
      </c>
      <c r="H5" s="17">
        <v>3.61</v>
      </c>
    </row>
    <row r="6" spans="1:8" x14ac:dyDescent="0.4">
      <c r="A6" s="16" t="s">
        <v>91</v>
      </c>
      <c r="B6" s="4" t="s">
        <v>88</v>
      </c>
      <c r="C6" s="4" t="s">
        <v>89</v>
      </c>
      <c r="D6" s="4" t="s">
        <v>90</v>
      </c>
      <c r="E6" s="12">
        <v>10.44</v>
      </c>
      <c r="F6" s="12">
        <v>1.82</v>
      </c>
      <c r="G6" s="12">
        <v>3.43</v>
      </c>
      <c r="H6" s="17">
        <v>0.57999999999999996</v>
      </c>
    </row>
    <row r="7" spans="1:8" x14ac:dyDescent="0.4">
      <c r="A7" s="16" t="s">
        <v>92</v>
      </c>
      <c r="B7" s="4">
        <v>2025</v>
      </c>
      <c r="C7" s="4" t="s">
        <v>93</v>
      </c>
      <c r="D7" s="4" t="s">
        <v>94</v>
      </c>
      <c r="E7" s="12">
        <v>3.63</v>
      </c>
      <c r="F7" s="12">
        <v>7.99</v>
      </c>
      <c r="G7" s="12">
        <v>3.99</v>
      </c>
      <c r="H7" s="17">
        <v>4.16</v>
      </c>
    </row>
    <row r="8" spans="1:8" x14ac:dyDescent="0.4">
      <c r="A8" s="16" t="s">
        <v>95</v>
      </c>
      <c r="B8" s="4">
        <v>2025</v>
      </c>
      <c r="C8" s="4" t="s">
        <v>93</v>
      </c>
      <c r="D8" s="4" t="s">
        <v>90</v>
      </c>
      <c r="E8" s="12">
        <v>60.59</v>
      </c>
      <c r="F8" s="12">
        <v>39.1</v>
      </c>
      <c r="G8" s="12">
        <v>53.82</v>
      </c>
      <c r="H8" s="17">
        <v>39.83</v>
      </c>
    </row>
    <row r="9" spans="1:8" ht="18" thickBot="1" x14ac:dyDescent="0.45">
      <c r="A9" s="18" t="s">
        <v>96</v>
      </c>
      <c r="B9" s="19">
        <v>2025</v>
      </c>
      <c r="C9" s="19" t="s">
        <v>93</v>
      </c>
      <c r="D9" s="19" t="s">
        <v>90</v>
      </c>
      <c r="E9" s="20">
        <v>97.34</v>
      </c>
      <c r="F9" s="20">
        <v>26.55</v>
      </c>
      <c r="G9" s="20">
        <v>85.67</v>
      </c>
      <c r="H9" s="21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H13" sqref="H13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43" t="s">
        <v>98</v>
      </c>
      <c r="B1" s="43"/>
      <c r="C1" s="43"/>
      <c r="D1" s="43"/>
      <c r="E1" s="43"/>
      <c r="F1" s="43"/>
    </row>
    <row r="2" spans="1:6" x14ac:dyDescent="0.4">
      <c r="F2" s="7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topLeftCell="A4" workbookViewId="0">
      <selection activeCell="H14" sqref="H14"/>
    </sheetView>
  </sheetViews>
  <sheetFormatPr defaultRowHeight="17.399999999999999" x14ac:dyDescent="0.4"/>
  <sheetData>
    <row r="1" spans="1:6" ht="21" x14ac:dyDescent="0.4">
      <c r="A1" s="43" t="s">
        <v>226</v>
      </c>
      <c r="B1" s="43"/>
      <c r="C1" s="43"/>
      <c r="D1" s="43"/>
      <c r="E1" s="43"/>
      <c r="F1" s="43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4" t="s">
        <v>230</v>
      </c>
      <c r="B15" s="4" t="s">
        <v>229</v>
      </c>
      <c r="C15" s="1"/>
    </row>
    <row r="16" spans="1:6" x14ac:dyDescent="0.4">
      <c r="A16" s="1" t="s">
        <v>278</v>
      </c>
      <c r="B16" s="1"/>
      <c r="C16" s="1"/>
    </row>
    <row r="17" spans="1:6" x14ac:dyDescent="0.4">
      <c r="A17" s="1"/>
      <c r="B17" s="1" t="s">
        <v>279</v>
      </c>
      <c r="C17" s="1"/>
    </row>
    <row r="20" spans="1:6" x14ac:dyDescent="0.4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4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4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4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F7" sqref="F7"/>
    </sheetView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44" t="s">
        <v>50</v>
      </c>
      <c r="L2" s="44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 t="str">
        <f>IF(D3&gt;=90,"A",IF(D3&gt;=70,"B",IF(D3&gt;=50,"C",IF(D3&gt;=30,"D","F"))))</f>
        <v>A</v>
      </c>
      <c r="G3" s="4" t="s">
        <v>44</v>
      </c>
      <c r="H3" s="4" t="s">
        <v>45</v>
      </c>
      <c r="I3" s="6">
        <v>6100</v>
      </c>
      <c r="J3" s="6">
        <v>240000</v>
      </c>
      <c r="K3" s="45">
        <f>SUMIF(G3:G11,G4,J3:J11)/SUM(J3:J11)</f>
        <v>0.35658914728682173</v>
      </c>
      <c r="L3" s="45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 t="str">
        <f t="shared" ref="E4:E9" si="0">IF(D4&gt;=90,"A",IF(D4&gt;=70,"B",IF(D4&gt;=50,"C",IF(D4&gt;=30,"D","F"))))</f>
        <v>B</v>
      </c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 t="str">
        <f t="shared" si="0"/>
        <v>B</v>
      </c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 t="str">
        <f t="shared" si="0"/>
        <v>D</v>
      </c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 t="str">
        <f t="shared" si="0"/>
        <v>C</v>
      </c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 t="str">
        <f t="shared" si="0"/>
        <v>C</v>
      </c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 t="str">
        <f t="shared" si="0"/>
        <v>F</v>
      </c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UPPER(TRIM(LEFT(G15,3)))</f>
        <v>CD</v>
      </c>
      <c r="I15" s="4" t="str">
        <f>_xlfn.IFS(RIGHT(G15,1)="a","고급형",RIGHT(G15,1)="b","중급형",RIGHT(G15,1)="c","보급형")</f>
        <v>고급형</v>
      </c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1">UPPER(TRIM(LEFT(G16,3)))</f>
        <v>CD</v>
      </c>
      <c r="I16" s="4" t="str">
        <f t="shared" ref="I16:I23" si="2">_xlfn.IFS(RIGHT(G16,1)="a","고급형",RIGHT(G16,1)="b","중급형",RIGHT(G16,1)="c","보급형")</f>
        <v>중급형</v>
      </c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1"/>
        <v>CD</v>
      </c>
      <c r="I17" s="4" t="str">
        <f t="shared" si="2"/>
        <v>보급형</v>
      </c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1"/>
        <v>SSD</v>
      </c>
      <c r="I18" s="4" t="str">
        <f t="shared" si="2"/>
        <v>중급형</v>
      </c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1"/>
        <v>SSD</v>
      </c>
      <c r="I19" s="4" t="str">
        <f t="shared" si="2"/>
        <v>중급형</v>
      </c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1"/>
        <v>SSD</v>
      </c>
      <c r="I20" s="4" t="str">
        <f t="shared" si="2"/>
        <v>보급형</v>
      </c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 t="str">
        <f t="shared" si="1"/>
        <v>CPU</v>
      </c>
      <c r="I21" s="4" t="str">
        <f t="shared" si="2"/>
        <v>고급형</v>
      </c>
      <c r="J21" s="4">
        <v>25</v>
      </c>
      <c r="K21" s="6">
        <v>1200</v>
      </c>
    </row>
    <row r="22" spans="1:11" x14ac:dyDescent="0.4">
      <c r="A22" s="44" t="s">
        <v>37</v>
      </c>
      <c r="B22" s="44"/>
      <c r="C22" s="4" t="str">
        <f>VLOOKUP(DMAX(A12:D20,B12,A12:A13),B13:D20,3,FALSE)</f>
        <v>박민수</v>
      </c>
      <c r="D22" s="1"/>
      <c r="G22" s="4" t="s">
        <v>59</v>
      </c>
      <c r="H22" s="4" t="str">
        <f t="shared" si="1"/>
        <v>CPU</v>
      </c>
      <c r="I22" s="4" t="str">
        <f t="shared" si="2"/>
        <v>중급형</v>
      </c>
      <c r="J22" s="4">
        <v>54</v>
      </c>
      <c r="K22" s="6">
        <v>800</v>
      </c>
    </row>
    <row r="23" spans="1:11" x14ac:dyDescent="0.4">
      <c r="G23" s="4" t="s">
        <v>60</v>
      </c>
      <c r="H23" s="4" t="str">
        <f t="shared" si="1"/>
        <v>CPU</v>
      </c>
      <c r="I23" s="4" t="str">
        <f t="shared" si="2"/>
        <v>보급형</v>
      </c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46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47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46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47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46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47"/>
      <c r="B31" s="4" t="s">
        <v>71</v>
      </c>
      <c r="C31" s="4">
        <v>556</v>
      </c>
      <c r="D31" s="4">
        <v>556</v>
      </c>
      <c r="E31" s="4">
        <v>220</v>
      </c>
      <c r="G31" s="4">
        <f>ROUND(DMAX(A25:E37,C25,B25:B26)-DMIN(A25:E37,C25,B25:B26),-1)</f>
        <v>670</v>
      </c>
    </row>
    <row r="32" spans="1:11" x14ac:dyDescent="0.4">
      <c r="A32" s="46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47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46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47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46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47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activeCell="A19" sqref="A19:C21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48" t="s">
        <v>123</v>
      </c>
      <c r="B1" s="48"/>
      <c r="C1" s="48"/>
      <c r="D1" s="48"/>
      <c r="F1" s="48" t="s">
        <v>124</v>
      </c>
      <c r="G1" s="48"/>
      <c r="H1" s="48"/>
      <c r="I1" s="48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48" t="s">
        <v>154</v>
      </c>
      <c r="B18" s="48"/>
      <c r="C18" s="48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4" t="s">
        <v>300</v>
      </c>
      <c r="B20" s="4">
        <v>74.5</v>
      </c>
      <c r="C20" s="4">
        <v>85.5</v>
      </c>
    </row>
    <row r="21" spans="1:3" x14ac:dyDescent="0.4">
      <c r="A21" s="4" t="s">
        <v>301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C25" sqref="C25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3" width="8.59765625" bestFit="1" customWidth="1"/>
    <col min="4" max="5" width="8.5" bestFit="1" customWidth="1"/>
    <col min="6" max="6" width="10.296875" bestFit="1" customWidth="1"/>
    <col min="7" max="7" width="12.296875" bestFit="1" customWidth="1"/>
    <col min="8" max="8" width="14.8984375" bestFit="1" customWidth="1"/>
    <col min="9" max="9" width="16.8984375" bestFit="1" customWidth="1"/>
  </cols>
  <sheetData>
    <row r="1" spans="1:8" ht="21" x14ac:dyDescent="0.4">
      <c r="A1" s="43" t="s">
        <v>158</v>
      </c>
      <c r="B1" s="43"/>
      <c r="C1" s="43"/>
      <c r="D1" s="43"/>
      <c r="E1" s="43"/>
      <c r="F1" s="43"/>
      <c r="G1" s="43"/>
      <c r="H1" s="43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4">
      <c r="A14" s="22" t="s">
        <v>53</v>
      </c>
      <c r="B14" t="s">
        <v>280</v>
      </c>
    </row>
    <row r="16" spans="1:8" x14ac:dyDescent="0.4">
      <c r="B16" s="22" t="s">
        <v>282</v>
      </c>
    </row>
    <row r="17" spans="1:4" x14ac:dyDescent="0.4">
      <c r="A17" s="22" t="s">
        <v>281</v>
      </c>
      <c r="B17" t="s">
        <v>168</v>
      </c>
      <c r="C17" t="s">
        <v>170</v>
      </c>
      <c r="D17" t="s">
        <v>165</v>
      </c>
    </row>
    <row r="18" spans="1:4" x14ac:dyDescent="0.4">
      <c r="A18" s="23" t="s">
        <v>71</v>
      </c>
      <c r="B18" s="25"/>
      <c r="C18" s="25"/>
      <c r="D18" s="25"/>
    </row>
    <row r="19" spans="1:4" x14ac:dyDescent="0.4">
      <c r="A19" s="24" t="s">
        <v>283</v>
      </c>
      <c r="B19" s="25">
        <v>336</v>
      </c>
      <c r="C19" s="25">
        <v>80</v>
      </c>
      <c r="D19" s="25">
        <v>1220</v>
      </c>
    </row>
    <row r="20" spans="1:4" x14ac:dyDescent="0.4">
      <c r="A20" s="24" t="s">
        <v>285</v>
      </c>
      <c r="B20" s="25">
        <v>161280</v>
      </c>
      <c r="C20" s="25">
        <v>72000</v>
      </c>
      <c r="D20" s="25">
        <v>236680</v>
      </c>
    </row>
    <row r="21" spans="1:4" x14ac:dyDescent="0.4">
      <c r="A21" s="23" t="s">
        <v>70</v>
      </c>
      <c r="B21" s="25"/>
      <c r="C21" s="25"/>
      <c r="D21" s="25"/>
    </row>
    <row r="22" spans="1:4" x14ac:dyDescent="0.4">
      <c r="A22" s="24" t="s">
        <v>283</v>
      </c>
      <c r="B22" s="25">
        <v>870</v>
      </c>
      <c r="C22" s="25">
        <v>280</v>
      </c>
      <c r="D22" s="25">
        <v>521</v>
      </c>
    </row>
    <row r="23" spans="1:4" x14ac:dyDescent="0.4">
      <c r="A23" s="24" t="s">
        <v>285</v>
      </c>
      <c r="B23" s="25">
        <v>435000</v>
      </c>
      <c r="C23" s="25">
        <v>274400</v>
      </c>
      <c r="D23" s="25">
        <v>101074</v>
      </c>
    </row>
    <row r="24" spans="1:4" x14ac:dyDescent="0.4">
      <c r="A24" s="23" t="s">
        <v>284</v>
      </c>
      <c r="B24" s="25">
        <v>870</v>
      </c>
      <c r="C24" s="25">
        <v>280</v>
      </c>
      <c r="D24" s="25">
        <v>1220</v>
      </c>
    </row>
    <row r="25" spans="1:4" x14ac:dyDescent="0.4">
      <c r="A25" s="23" t="s">
        <v>286</v>
      </c>
      <c r="B25" s="25">
        <v>435000</v>
      </c>
      <c r="C25" s="25">
        <v>274400</v>
      </c>
      <c r="D25" s="25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3F42-9CD7-46DA-9372-46098ABF5A49}">
  <sheetPr>
    <outlinePr summaryBelow="0"/>
  </sheetPr>
  <dimension ref="B1:F12"/>
  <sheetViews>
    <sheetView showGridLines="0" workbookViewId="0"/>
  </sheetViews>
  <sheetFormatPr defaultRowHeight="17.399999999999999" outlineLevelRow="1" outlineLevelCol="1" x14ac:dyDescent="0.4"/>
  <cols>
    <col min="3" max="3" width="6.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9" t="s">
        <v>293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295</v>
      </c>
      <c r="E3" s="37" t="s">
        <v>290</v>
      </c>
      <c r="F3" s="37" t="s">
        <v>292</v>
      </c>
    </row>
    <row r="4" spans="2:6" ht="46.8" hidden="1" outlineLevel="1" x14ac:dyDescent="0.4">
      <c r="B4" s="32"/>
      <c r="C4" s="32"/>
      <c r="D4" s="26"/>
      <c r="E4" s="39" t="s">
        <v>291</v>
      </c>
      <c r="F4" s="39" t="s">
        <v>291</v>
      </c>
    </row>
    <row r="5" spans="2:6" x14ac:dyDescent="0.4">
      <c r="B5" s="33" t="s">
        <v>294</v>
      </c>
      <c r="C5" s="34"/>
      <c r="D5" s="31"/>
      <c r="E5" s="31"/>
      <c r="F5" s="31"/>
    </row>
    <row r="6" spans="2:6" outlineLevel="1" x14ac:dyDescent="0.4">
      <c r="B6" s="32"/>
      <c r="C6" s="32" t="s">
        <v>287</v>
      </c>
      <c r="D6" s="26">
        <v>350</v>
      </c>
      <c r="E6" s="38">
        <v>450</v>
      </c>
      <c r="F6" s="38">
        <v>250</v>
      </c>
    </row>
    <row r="7" spans="2:6" outlineLevel="1" x14ac:dyDescent="0.4">
      <c r="B7" s="32"/>
      <c r="C7" s="32" t="s">
        <v>288</v>
      </c>
      <c r="D7" s="26">
        <v>580</v>
      </c>
      <c r="E7" s="38">
        <v>680</v>
      </c>
      <c r="F7" s="38">
        <v>480</v>
      </c>
    </row>
    <row r="8" spans="2:6" x14ac:dyDescent="0.4">
      <c r="B8" s="33" t="s">
        <v>296</v>
      </c>
      <c r="C8" s="34"/>
      <c r="D8" s="31"/>
      <c r="E8" s="31"/>
      <c r="F8" s="31"/>
    </row>
    <row r="9" spans="2:6" ht="18" outlineLevel="1" thickBot="1" x14ac:dyDescent="0.45">
      <c r="B9" s="35"/>
      <c r="C9" s="35" t="s">
        <v>289</v>
      </c>
      <c r="D9" s="27">
        <v>2133330</v>
      </c>
      <c r="E9" s="27">
        <v>2601830</v>
      </c>
      <c r="F9" s="27">
        <v>1664830</v>
      </c>
    </row>
    <row r="10" spans="2:6" x14ac:dyDescent="0.4">
      <c r="B10" t="s">
        <v>297</v>
      </c>
    </row>
    <row r="11" spans="2:6" x14ac:dyDescent="0.4">
      <c r="B11" t="s">
        <v>298</v>
      </c>
    </row>
    <row r="12" spans="2:6" x14ac:dyDescent="0.4">
      <c r="B12" t="s">
        <v>299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activeCell="E17" sqref="E17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43" t="s">
        <v>174</v>
      </c>
      <c r="B1" s="43"/>
      <c r="C1" s="43"/>
      <c r="D1" s="43"/>
      <c r="E1" s="43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">
      <c r="A17" s="49" t="s">
        <v>182</v>
      </c>
      <c r="B17" s="50"/>
      <c r="C17" s="50"/>
      <c r="D17" s="51"/>
      <c r="E17" s="9">
        <f>SUM(E4:E16)</f>
        <v>2133330</v>
      </c>
    </row>
    <row r="19" spans="1:5" x14ac:dyDescent="0.4">
      <c r="A19" s="49" t="s">
        <v>183</v>
      </c>
      <c r="B19" s="51"/>
    </row>
    <row r="20" spans="1:5" x14ac:dyDescent="0.4">
      <c r="A20" s="4" t="s">
        <v>184</v>
      </c>
      <c r="B20" s="4">
        <v>350</v>
      </c>
    </row>
    <row r="21" spans="1:5" x14ac:dyDescent="0.4">
      <c r="A21" s="4" t="s">
        <v>185</v>
      </c>
      <c r="B21" s="4">
        <v>580</v>
      </c>
    </row>
  </sheetData>
  <scenarios current="0" sqref="E17">
    <scenario name="단가인상" locked="1" count="2" user="hsmil" comment="만든 사람 hsmil 날짜 2025-02-18">
      <inputCells r="B20" val="450"/>
      <inputCells r="B21" val="680"/>
    </scenario>
    <scenario name="단가인하" locked="1" count="2" user="hsmil" comment="만든 사람 hsmil 날짜 2025-02-18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hsmil</cp:lastModifiedBy>
  <dcterms:created xsi:type="dcterms:W3CDTF">2023-04-27T08:01:32Z</dcterms:created>
  <dcterms:modified xsi:type="dcterms:W3CDTF">2025-02-18T08:07:37Z</dcterms:modified>
</cp:coreProperties>
</file>