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nky\Desktop\컴활2급실기_학습자료\03 기본모의고사\"/>
    </mc:Choice>
  </mc:AlternateContent>
  <xr:revisionPtr revIDLastSave="0" documentId="13_ncr:1_{B4CE5EA2-1114-4673-80A5-64C18226753D}" xr6:coauthVersionLast="36" xr6:coauthVersionMax="47" xr10:uidLastSave="{00000000-0000-0000-0000-000000000000}"/>
  <bookViews>
    <workbookView xWindow="0" yWindow="0" windowWidth="23040" windowHeight="8976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4" l="1"/>
  <c r="I16" i="4"/>
  <c r="I17" i="4"/>
  <c r="I18" i="4"/>
  <c r="I19" i="4"/>
  <c r="I20" i="4"/>
  <c r="I21" i="4"/>
  <c r="I22" i="4"/>
  <c r="I23" i="4"/>
  <c r="I15" i="4"/>
  <c r="H23" i="4"/>
  <c r="H22" i="4"/>
  <c r="H21" i="4"/>
  <c r="H20" i="4"/>
  <c r="H19" i="4"/>
  <c r="H18" i="4"/>
  <c r="H17" i="4"/>
  <c r="H16" i="4"/>
  <c r="H15" i="4"/>
  <c r="C22" i="4"/>
  <c r="K3" i="4"/>
  <c r="E3" i="4"/>
  <c r="E21" i="7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</authors>
  <commentList>
    <comment ref="A1" authorId="0" shapeId="0" xr:uid="{6B7A42CF-F680-40DC-B899-8AEFCE53DE8D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<sst xmlns="http://schemas.openxmlformats.org/spreadsheetml/2006/main" count="490" uniqueCount="291">
  <si>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</si>
  <si>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</si>
  <si>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</si>
  <si>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</si>
  <si>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</si>
  <si>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</si>
  <si>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</si>
  <si>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</si>
  <si>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</si>
  <si>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</si>
  <si>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</si>
  <si>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</si>
  <si>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</si>
  <si>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</si>
  <si>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</si>
  <si>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</si>
  <si>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</si>
  <si>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</si>
  <si>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</si>
  <si>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</si>
  <si>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</si>
  <si>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</si>
  <si>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</si>
  <si>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</si>
  <si>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</si>
  <si>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</si>
  <si>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</si>
  <si>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</si>
  <si>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</si>
  <si>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</si>
  <si>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</si>
  <si>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</si>
  <si>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</si>
  <si>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</si>
  <si>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</si>
  <si>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</si>
  <si>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</si>
  <si>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</si>
  <si>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</si>
  <si>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</si>
  <si>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</si>
  <si>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</si>
  <si>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</si>
  <si>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</si>
  <si>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</si>
  <si>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</si>
  <si>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</si>
  <si>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</si>
  <si>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</si>
  <si>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</si>
  <si>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</si>
  <si>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</si>
  <si>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</si>
  <si>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</si>
  <si>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</si>
  <si>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</si>
  <si>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</si>
  <si>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</si>
  <si>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</si>
  <si>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</si>
  <si>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</si>
  <si>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</si>
  <si>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</si>
  <si>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</si>
  <si>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</si>
  <si>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</si>
  <si>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</si>
  <si>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</si>
  <si>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</si>
  <si>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</si>
  <si>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</si>
  <si>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</si>
  <si>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</si>
  <si>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</si>
  <si>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</si>
  <si>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</si>
  <si>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</si>
  <si>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</si>
  <si>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</si>
  <si>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</si>
  <si>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</si>
  <si>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</si>
  <si>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</si>
  <si>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</si>
  <si>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</si>
  <si>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</si>
  <si>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</si>
  <si>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</si>
  <si>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</si>
  <si>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</si>
  <si>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</si>
  <si>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</si>
  <si>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</si>
  <si>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</si>
  <si>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</si>
  <si>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</si>
  <si>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</si>
  <si>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</si>
  <si>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</si>
  <si>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</si>
  <si>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</si>
  <si>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</si>
  <si>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</si>
  <si>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</si>
  <si>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</si>
  <si>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</si>
  <si>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</si>
  <si>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</si>
  <si>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</si>
  <si>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</si>
  <si>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</si>
  <si>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</si>
  <si>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</si>
  <si>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</si>
  <si>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</si>
  <si>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</si>
  <si>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</si>
  <si>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</si>
  <si>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</si>
  <si>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</si>
  <si>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</si>
  <si>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</si>
  <si>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</si>
  <si>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</si>
  <si>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</si>
  <si>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</si>
  <si>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</si>
  <si>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</si>
  <si>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</si>
  <si>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</si>
  <si>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</si>
  <si>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</si>
  <si>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</si>
  <si>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</si>
  <si>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</si>
  <si>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</si>
  <si>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</si>
  <si>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</si>
  <si>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</si>
  <si>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</si>
  <si>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</si>
  <si>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</si>
  <si>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</si>
  <si>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</si>
  <si>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</si>
  <si>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</si>
  <si>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</si>
  <si>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</si>
  <si>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</si>
  <si>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</si>
  <si>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</si>
  <si>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</si>
  <si>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</si>
  <si>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</si>
  <si>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</si>
  <si>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</si>
  <si>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</si>
  <si>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</si>
  <si>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</si>
  <si>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</si>
  <si>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</si>
  <si>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</si>
  <si>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</si>
  <si>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</si>
  <si>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</si>
  <si>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</si>
  <si>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</si>
  <si>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</si>
  <si>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</si>
  <si>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</si>
  <si>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</si>
  <si>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</si>
  <si>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</si>
  <si>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</si>
  <si>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</si>
  <si>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</si>
  <si>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</si>
  <si>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</si>
  <si>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</si>
  <si>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</si>
  <si>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</si>
  <si>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</si>
  <si>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</si>
  <si>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</si>
  <si>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</si>
  <si>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</si>
  <si>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</si>
  <si>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</si>
  <si>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</si>
  <si>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</si>
  <si>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</si>
  <si>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</si>
  <si>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</si>
  <si>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</si>
  <si>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</si>
  <si>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</si>
  <si>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</si>
  <si>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</si>
  <si>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</si>
  <si>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</si>
  <si>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</si>
  <si>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</si>
  <si>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</si>
  <si>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</si>
  <si>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</si>
  <si>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</si>
  <si>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</si>
  <si>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</si>
  <si>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</si>
  <si>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</si>
  <si>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</si>
  <si>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</si>
  <si>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</si>
  <si>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</si>
  <si>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</si>
  <si>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</si>
  <si>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</si>
  <si>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</si>
  <si>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</si>
  <si>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</si>
  <si>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</si>
  <si>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</si>
  <si>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</si>
  <si>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</si>
  <si>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</si>
  <si>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</si>
  <si>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</si>
  <si>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</si>
  <si>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</si>
  <si>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</si>
  <si>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</si>
  <si>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</si>
  <si>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</si>
  <si>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</si>
  <si>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</si>
  <si>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</si>
  <si>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</si>
  <si>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</si>
  <si>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</si>
  <si>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</si>
  <si>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</si>
  <si>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</si>
  <si>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</si>
  <si>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</si>
  <si>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</si>
  <si>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</si>
  <si>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</si>
  <si>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</si>
  <si>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</si>
  <si>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</si>
  <si>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</si>
  <si>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</si>
  <si>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</si>
  <si>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</si>
  <si>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</si>
  <si>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</si>
  <si>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</si>
  <si>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</si>
  <si>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</si>
  <si>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</si>
  <si>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</si>
  <si>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</si>
  <si>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</si>
  <si>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</si>
  <si>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도열병</t>
    <phoneticPr fontId="1" type="noConversion"/>
  </si>
  <si>
    <t>흰가루병</t>
    <phoneticPr fontId="1" type="noConversion"/>
  </si>
  <si>
    <t>병충해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</si>
  <si>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</si>
  <si>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</si>
  <si>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</si>
  <si>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</si>
  <si>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</si>
  <si>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</si>
  <si>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</si>
  <si>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</si>
  <si>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</si>
  <si>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</si>
  <si>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</si>
  <si>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</si>
  <si>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</si>
  <si>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</si>
  <si>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</si>
  <si>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행 레이블</t>
  </si>
  <si>
    <t>열 레이블</t>
  </si>
  <si>
    <t>(모두)</t>
  </si>
  <si>
    <t>전체 최대 : 매출액</t>
  </si>
  <si>
    <t>최대 : 매출액</t>
  </si>
  <si>
    <t>전체 최대 : 수량</t>
  </si>
  <si>
    <t>최대 : 수량</t>
  </si>
  <si>
    <t>충북*</t>
    <phoneticPr fontId="1" type="noConversion"/>
  </si>
  <si>
    <t>경기*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</si>
</sst>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₩&quot;* #,##0_);_(&quot;₩&quot;* \(#,##0\);_(&quot;₩&quot;* &quot;-&quot;_);_(@_)"/>
    <numFmt numFmtId="41" formatCode="_(* #,##0_);_(* \(#,##0\);_(* &quot;-&quot;_);_(@_)"/>
    <numFmt numFmtId="178" formatCode="0.0_ "/>
    <numFmt numFmtId="183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 val="doubleAccounting"/>
      <sz val="18"/>
      <color theme="1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8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42" fontId="0" fillId="0" borderId="1" xfId="3" applyNumberFormat="1" applyFont="1" applyBorder="1">
      <alignment vertical="center"/>
    </xf>
    <xf numFmtId="42" fontId="0" fillId="0" borderId="1" xfId="2" applyNumberFormat="1" applyFont="1" applyBorder="1">
      <alignment vertical="center"/>
    </xf>
  </cellXfs>
  <cellStyles count="4">
    <cellStyle name="백분율" xfId="2" builtinId="5"/>
    <cellStyle name="쉼표 [0]" xfId="1" builtinId="6"/>
    <cellStyle name="통화 [0]" xfId="3" builtinId="7"/>
    <cellStyle name="표준" xfId="0" builtinId="0"/>
  </cellStyles>
  <dxfs count="3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차트작업!$D$4:$D$12</c15:sqref>
                  </c15:fullRef>
                </c:ext>
              </c:extLst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차트작업!$E$4:$E$12</c15:sqref>
                  </c15:fullRef>
                </c:ext>
              </c:extLst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79295"/>
        <c:axId val="1158271183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158271183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57179295"/>
        <c:crosses val="max"/>
        <c:crossBetween val="between"/>
      </c:valAx>
      <c:catAx>
        <c:axId val="115717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827118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17</xdr:row>
          <xdr:rowOff>30480</xdr:rowOff>
        </xdr:from>
        <xdr:to>
          <xdr:col>7</xdr:col>
          <xdr:colOff>647700</xdr:colOff>
          <xdr:row>18</xdr:row>
          <xdr:rowOff>190500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9A0E8340-99E3-457F-A08B-BCD703612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19</xdr:row>
      <xdr:rowOff>22860</xdr:rowOff>
    </xdr:from>
    <xdr:to>
      <xdr:col>7</xdr:col>
      <xdr:colOff>655320</xdr:colOff>
      <xdr:row>20</xdr:row>
      <xdr:rowOff>190500</xdr:rowOff>
    </xdr:to>
    <xdr:sp macro="[0]!회계" textlink="">
      <xdr:nvSpPr>
        <xdr:cNvPr id="3" name="직사각형 2">
          <a:extLst>
            <a:ext uri="{FF2B5EF4-FFF2-40B4-BE49-F238E27FC236}">
              <a16:creationId xmlns:a16="http://schemas.microsoft.com/office/drawing/2014/main" id="{1B3D4B52-9D42-4B8E-A6A7-EB1065F18846}"/>
            </a:ext>
          </a:extLst>
        </xdr:cNvPr>
        <xdr:cNvSpPr/>
      </xdr:nvSpPr>
      <xdr:spPr>
        <a:xfrm>
          <a:off x="4046220" y="4267200"/>
          <a:ext cx="1310640" cy="3886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ky" refreshedDate="45854.85126747685" createdVersion="6" refreshedVersion="6" minRefreshableVersion="3" recordCount="8" xr:uid="{7A0D20CF-3470-4CB3-B4C1-2F5841F47327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81C05A-922B-4C1F-BFB9-D6DB11EAD572}" name="피벗 테이블2" cacheId="6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0" baseItem="0"/>
    <dataField name="최대 : 매출액" fld="6" subtotal="max" baseField="2" baseItem="0" numFmtId="183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6" sqref="I6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250</v>
      </c>
      <c r="C3" s="1" t="s">
        <v>257</v>
      </c>
      <c r="D3" s="1" t="s">
        <v>266</v>
      </c>
      <c r="E3" s="1" t="s">
        <v>271</v>
      </c>
      <c r="F3" s="1" t="s">
        <v>274</v>
      </c>
      <c r="G3" s="1" t="s">
        <v>277</v>
      </c>
    </row>
    <row r="4" spans="1:7" x14ac:dyDescent="0.4">
      <c r="A4" s="1" t="s">
        <v>244</v>
      </c>
      <c r="B4" s="1" t="s">
        <v>251</v>
      </c>
      <c r="C4" s="1" t="s">
        <v>258</v>
      </c>
      <c r="D4" s="1" t="s">
        <v>264</v>
      </c>
      <c r="E4" s="1" t="s">
        <v>272</v>
      </c>
      <c r="F4" s="1" t="s">
        <v>275</v>
      </c>
      <c r="G4" s="1">
        <v>3</v>
      </c>
    </row>
    <row r="5" spans="1:7" x14ac:dyDescent="0.4">
      <c r="A5" s="1" t="s">
        <v>245</v>
      </c>
      <c r="B5" s="1" t="s">
        <v>252</v>
      </c>
      <c r="C5" s="1" t="s">
        <v>259</v>
      </c>
      <c r="D5" s="1" t="s">
        <v>265</v>
      </c>
      <c r="E5" s="11" t="s">
        <v>272</v>
      </c>
      <c r="F5" s="1" t="s">
        <v>275</v>
      </c>
      <c r="G5" s="11">
        <v>3</v>
      </c>
    </row>
    <row r="6" spans="1:7" x14ac:dyDescent="0.4">
      <c r="A6" s="1" t="s">
        <v>246</v>
      </c>
      <c r="B6" s="1" t="s">
        <v>253</v>
      </c>
      <c r="C6" s="1" t="s">
        <v>260</v>
      </c>
      <c r="D6" s="1" t="s">
        <v>267</v>
      </c>
      <c r="E6" s="11" t="s">
        <v>272</v>
      </c>
      <c r="F6" s="1" t="s">
        <v>276</v>
      </c>
      <c r="G6" s="11">
        <v>3</v>
      </c>
    </row>
    <row r="7" spans="1:7" x14ac:dyDescent="0.4">
      <c r="A7" s="1" t="s">
        <v>247</v>
      </c>
      <c r="B7" s="1" t="s">
        <v>254</v>
      </c>
      <c r="C7" s="1" t="s">
        <v>261</v>
      </c>
      <c r="D7" s="1" t="s">
        <v>268</v>
      </c>
      <c r="E7" s="11" t="s">
        <v>272</v>
      </c>
      <c r="F7" s="1" t="s">
        <v>276</v>
      </c>
      <c r="G7" s="11">
        <v>3</v>
      </c>
    </row>
    <row r="8" spans="1:7" x14ac:dyDescent="0.4">
      <c r="A8" s="1" t="s">
        <v>248</v>
      </c>
      <c r="B8" s="1" t="s">
        <v>255</v>
      </c>
      <c r="C8" s="1" t="s">
        <v>262</v>
      </c>
      <c r="D8" s="1" t="s">
        <v>269</v>
      </c>
      <c r="E8" s="11" t="s">
        <v>273</v>
      </c>
      <c r="F8" s="1" t="s">
        <v>275</v>
      </c>
      <c r="G8" s="11">
        <v>3</v>
      </c>
    </row>
    <row r="9" spans="1:7" x14ac:dyDescent="0.4">
      <c r="A9" s="1" t="s">
        <v>249</v>
      </c>
      <c r="B9" s="1" t="s">
        <v>256</v>
      </c>
      <c r="C9" s="1" t="s">
        <v>263</v>
      </c>
      <c r="D9" s="1" t="s">
        <v>270</v>
      </c>
      <c r="E9" s="11" t="s">
        <v>272</v>
      </c>
      <c r="F9" s="1" t="s">
        <v>276</v>
      </c>
      <c r="G9" s="11">
        <v>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opLeftCell="A10" workbookViewId="0">
      <selection activeCell="L20" sqref="L20"/>
    </sheetView>
  </sheetViews>
  <sheetFormatPr defaultRowHeight="17.399999999999999" x14ac:dyDescent="0.4"/>
  <sheetData>
    <row r="1" spans="1:5" ht="21" x14ac:dyDescent="0.4">
      <c r="A1" s="12" t="s">
        <v>216</v>
      </c>
      <c r="B1" s="12"/>
      <c r="C1" s="12"/>
      <c r="D1" s="12"/>
      <c r="E1" s="12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G3" sqref="G3:H3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35" t="s">
        <v>97</v>
      </c>
      <c r="B1" s="35"/>
      <c r="C1" s="35"/>
      <c r="D1" s="35"/>
      <c r="E1" s="35"/>
      <c r="F1" s="35"/>
      <c r="G1" s="35"/>
      <c r="H1" s="35"/>
    </row>
    <row r="3" spans="1:8" ht="18" thickBot="1" x14ac:dyDescent="0.45">
      <c r="F3" s="1" t="s">
        <v>78</v>
      </c>
      <c r="G3" s="36">
        <v>45464</v>
      </c>
      <c r="H3" s="36"/>
    </row>
    <row r="4" spans="1:8" x14ac:dyDescent="0.4">
      <c r="A4" s="22" t="s">
        <v>79</v>
      </c>
      <c r="B4" s="23" t="s">
        <v>80</v>
      </c>
      <c r="C4" s="23" t="s">
        <v>81</v>
      </c>
      <c r="D4" s="23" t="s">
        <v>82</v>
      </c>
      <c r="E4" s="23" t="s">
        <v>83</v>
      </c>
      <c r="F4" s="23" t="s">
        <v>84</v>
      </c>
      <c r="G4" s="23" t="s">
        <v>85</v>
      </c>
      <c r="H4" s="24" t="s">
        <v>86</v>
      </c>
    </row>
    <row r="5" spans="1:8" x14ac:dyDescent="0.4">
      <c r="A5" s="25" t="s">
        <v>87</v>
      </c>
      <c r="B5" s="4" t="s">
        <v>88</v>
      </c>
      <c r="C5" s="4" t="s">
        <v>89</v>
      </c>
      <c r="D5" s="4" t="s">
        <v>90</v>
      </c>
      <c r="E5" s="21">
        <v>7.96</v>
      </c>
      <c r="F5" s="21">
        <v>2.14</v>
      </c>
      <c r="G5" s="21">
        <v>3.25</v>
      </c>
      <c r="H5" s="26">
        <v>3.61</v>
      </c>
    </row>
    <row r="6" spans="1:8" x14ac:dyDescent="0.4">
      <c r="A6" s="25" t="s">
        <v>91</v>
      </c>
      <c r="B6" s="4" t="s">
        <v>88</v>
      </c>
      <c r="C6" s="4" t="s">
        <v>89</v>
      </c>
      <c r="D6" s="4" t="s">
        <v>90</v>
      </c>
      <c r="E6" s="21">
        <v>10.44</v>
      </c>
      <c r="F6" s="21">
        <v>1.82</v>
      </c>
      <c r="G6" s="21">
        <v>3.43</v>
      </c>
      <c r="H6" s="26">
        <v>0.57999999999999996</v>
      </c>
    </row>
    <row r="7" spans="1:8" x14ac:dyDescent="0.4">
      <c r="A7" s="25" t="s">
        <v>92</v>
      </c>
      <c r="B7" s="4">
        <v>2025</v>
      </c>
      <c r="C7" s="4" t="s">
        <v>93</v>
      </c>
      <c r="D7" s="4" t="s">
        <v>94</v>
      </c>
      <c r="E7" s="21">
        <v>3.63</v>
      </c>
      <c r="F7" s="21">
        <v>7.99</v>
      </c>
      <c r="G7" s="21">
        <v>3.99</v>
      </c>
      <c r="H7" s="26">
        <v>4.16</v>
      </c>
    </row>
    <row r="8" spans="1:8" x14ac:dyDescent="0.4">
      <c r="A8" s="25" t="s">
        <v>95</v>
      </c>
      <c r="B8" s="4">
        <v>2025</v>
      </c>
      <c r="C8" s="4" t="s">
        <v>93</v>
      </c>
      <c r="D8" s="4" t="s">
        <v>90</v>
      </c>
      <c r="E8" s="21">
        <v>60.59</v>
      </c>
      <c r="F8" s="21">
        <v>39.1</v>
      </c>
      <c r="G8" s="21">
        <v>53.82</v>
      </c>
      <c r="H8" s="26">
        <v>39.83</v>
      </c>
    </row>
    <row r="9" spans="1:8" ht="18" thickBot="1" x14ac:dyDescent="0.45">
      <c r="A9" s="27" t="s">
        <v>96</v>
      </c>
      <c r="B9" s="28">
        <v>2025</v>
      </c>
      <c r="C9" s="28" t="s">
        <v>93</v>
      </c>
      <c r="D9" s="28" t="s">
        <v>90</v>
      </c>
      <c r="E9" s="29">
        <v>97.34</v>
      </c>
      <c r="F9" s="29">
        <v>26.55</v>
      </c>
      <c r="G9" s="29">
        <v>85.67</v>
      </c>
      <c r="H9" s="30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G10" sqref="G10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2" t="s">
        <v>98</v>
      </c>
      <c r="B1" s="12"/>
      <c r="C1" s="12"/>
      <c r="D1" s="12"/>
      <c r="E1" s="12"/>
      <c r="F1" s="12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1" priority="4">
      <formula>LEFT($B4, 1)="경*"</formula>
    </cfRule>
    <cfRule type="expression" dxfId="2" priority="3">
      <formula>LEFT(B$4,1)="경*"</formula>
    </cfRule>
    <cfRule type="expression" priority="2">
      <formula>LEFT($B4,1)="경"</formula>
    </cfRule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G20" sqref="G20"/>
    </sheetView>
  </sheetViews>
  <sheetFormatPr defaultRowHeight="17.399999999999999" x14ac:dyDescent="0.4"/>
  <sheetData>
    <row r="1" spans="1:6" ht="21" x14ac:dyDescent="0.4">
      <c r="A1" s="12" t="s">
        <v>226</v>
      </c>
      <c r="B1" s="12"/>
      <c r="C1" s="12"/>
      <c r="D1" s="12"/>
      <c r="E1" s="12"/>
      <c r="F1" s="12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 t="s">
        <v>278</v>
      </c>
      <c r="B15" s="1" t="s">
        <v>280</v>
      </c>
      <c r="C15" s="1"/>
    </row>
    <row r="16" spans="1:6" x14ac:dyDescent="0.4">
      <c r="A16" s="1" t="s">
        <v>279</v>
      </c>
      <c r="B16" s="1"/>
      <c r="C16" s="1"/>
    </row>
    <row r="17" spans="1:6" x14ac:dyDescent="0.4">
      <c r="A17" s="1"/>
      <c r="B17" s="1" t="s">
        <v>281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K32" sqref="K32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50</v>
      </c>
      <c r="L2" s="13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 t="str">
        <f>CHOOSE(INT(D3)&gt;=90, 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14">
        <f>SUMIF(G3:G11, "다이어리", J3:J11)/SUM(J3:J11)</f>
        <v>0.35658914728682173</v>
      </c>
      <c r="L3" s="14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UPPER(LEFT(G15, 3))</f>
        <v xml:space="preserve">CD </v>
      </c>
      <c r="I15" s="4" t="str">
        <f>_xlfn.IFS(RIGHT(G15,1)="a", "고급형", RIGHT(G15, 1)="b", "중급형", RIGHT(G15, 1)="c", "보급형")</f>
        <v>고급형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0">UPPER(LEFT(G16, 3))</f>
        <v xml:space="preserve">CD </v>
      </c>
      <c r="I16" s="4" t="str">
        <f t="shared" ref="I16:I23" si="1">_xlfn.IFS(RIGHT(G16,1)="a", "고급형", RIGHT(G16, 1)="b", "중급형", RIGHT(G16, 1)="c", "보급형")</f>
        <v>중급형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0"/>
        <v xml:space="preserve">CD </v>
      </c>
      <c r="I17" s="4" t="str">
        <f t="shared" si="1"/>
        <v>보급형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0"/>
        <v>SSD</v>
      </c>
      <c r="I18" s="4" t="str">
        <f t="shared" si="1"/>
        <v>중급형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0"/>
        <v>SSD</v>
      </c>
      <c r="I19" s="4" t="str">
        <f t="shared" si="1"/>
        <v>중급형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0"/>
        <v>SSD</v>
      </c>
      <c r="I20" s="4" t="str">
        <f t="shared" si="1"/>
        <v>보급형</v>
      </c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 t="str">
        <f t="shared" si="0"/>
        <v>CPU</v>
      </c>
      <c r="I21" s="4" t="str">
        <f t="shared" si="1"/>
        <v>고급형</v>
      </c>
      <c r="J21" s="4">
        <v>25</v>
      </c>
      <c r="K21" s="6">
        <v>1200</v>
      </c>
    </row>
    <row r="22" spans="1:11" x14ac:dyDescent="0.4">
      <c r="A22" s="13" t="s">
        <v>37</v>
      </c>
      <c r="B22" s="13"/>
      <c r="C22" s="4" t="e">
        <f>VLOOKUP(DMAX(A12:D20, 2, A12:A13), A12:D20, 4, FALSE)</f>
        <v>#N/A</v>
      </c>
      <c r="D22" s="1"/>
      <c r="G22" s="4" t="s">
        <v>59</v>
      </c>
      <c r="H22" s="4" t="str">
        <f t="shared" si="0"/>
        <v>CPU</v>
      </c>
      <c r="I22" s="4" t="str">
        <f t="shared" si="1"/>
        <v>중급형</v>
      </c>
      <c r="J22" s="4">
        <v>54</v>
      </c>
      <c r="K22" s="6">
        <v>800</v>
      </c>
    </row>
    <row r="23" spans="1:11" x14ac:dyDescent="0.4">
      <c r="G23" s="4" t="s">
        <v>60</v>
      </c>
      <c r="H23" s="4" t="str">
        <f t="shared" si="0"/>
        <v>CPU</v>
      </c>
      <c r="I23" s="4" t="str">
        <f t="shared" si="1"/>
        <v>보급형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6"/>
      <c r="B31" s="4" t="s">
        <v>71</v>
      </c>
      <c r="C31" s="4">
        <v>556</v>
      </c>
      <c r="D31" s="4">
        <v>556</v>
      </c>
      <c r="E31" s="4">
        <v>220</v>
      </c>
      <c r="G31" s="4">
        <f>ROUND(DMAX(B25:E37, 2, B25:B26)-DMIN(B25:E37, 2, B25:B26), -1)</f>
        <v>670</v>
      </c>
    </row>
    <row r="32" spans="1:11" x14ac:dyDescent="0.4">
      <c r="A32" s="1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A19" sqref="A19:C2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7" t="s">
        <v>123</v>
      </c>
      <c r="B1" s="17"/>
      <c r="C1" s="17"/>
      <c r="D1" s="17"/>
      <c r="F1" s="17" t="s">
        <v>124</v>
      </c>
      <c r="G1" s="17"/>
      <c r="H1" s="17"/>
      <c r="I1" s="17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17" t="s">
        <v>154</v>
      </c>
      <c r="B18" s="17"/>
      <c r="C18" s="17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11" t="s">
        <v>289</v>
      </c>
      <c r="B20" s="4">
        <v>74.5</v>
      </c>
      <c r="C20" s="4">
        <v>85.5</v>
      </c>
    </row>
    <row r="21" spans="1:3" x14ac:dyDescent="0.4">
      <c r="A21" s="4" t="s">
        <v>290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B19" sqref="B19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5" width="8.5" bestFit="1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12" t="s">
        <v>158</v>
      </c>
      <c r="B1" s="12"/>
      <c r="C1" s="12"/>
      <c r="D1" s="12"/>
      <c r="E1" s="12"/>
      <c r="F1" s="12"/>
      <c r="G1" s="12"/>
      <c r="H1" s="12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31" t="s">
        <v>53</v>
      </c>
      <c r="B14" t="s">
        <v>284</v>
      </c>
    </row>
    <row r="16" spans="1:8" x14ac:dyDescent="0.4">
      <c r="B16" s="31" t="s">
        <v>283</v>
      </c>
    </row>
    <row r="17" spans="1:4" x14ac:dyDescent="0.4">
      <c r="A17" s="31" t="s">
        <v>282</v>
      </c>
      <c r="B17" t="s">
        <v>168</v>
      </c>
      <c r="C17" t="s">
        <v>170</v>
      </c>
      <c r="D17" t="s">
        <v>165</v>
      </c>
    </row>
    <row r="18" spans="1:4" x14ac:dyDescent="0.4">
      <c r="A18" s="32" t="s">
        <v>71</v>
      </c>
      <c r="B18" s="33"/>
      <c r="C18" s="33"/>
      <c r="D18" s="33"/>
    </row>
    <row r="19" spans="1:4" x14ac:dyDescent="0.4">
      <c r="A19" s="37" t="s">
        <v>288</v>
      </c>
      <c r="B19" s="33">
        <v>336</v>
      </c>
      <c r="C19" s="33">
        <v>80</v>
      </c>
      <c r="D19" s="33">
        <v>1220</v>
      </c>
    </row>
    <row r="20" spans="1:4" x14ac:dyDescent="0.4">
      <c r="A20" s="37" t="s">
        <v>286</v>
      </c>
      <c r="B20" s="34">
        <v>161280</v>
      </c>
      <c r="C20" s="34">
        <v>72000</v>
      </c>
      <c r="D20" s="34">
        <v>236680</v>
      </c>
    </row>
    <row r="21" spans="1:4" x14ac:dyDescent="0.4">
      <c r="A21" s="32" t="s">
        <v>70</v>
      </c>
      <c r="B21" s="33"/>
      <c r="C21" s="33"/>
      <c r="D21" s="33"/>
    </row>
    <row r="22" spans="1:4" x14ac:dyDescent="0.4">
      <c r="A22" s="37" t="s">
        <v>288</v>
      </c>
      <c r="B22" s="33">
        <v>870</v>
      </c>
      <c r="C22" s="33">
        <v>280</v>
      </c>
      <c r="D22" s="33">
        <v>521</v>
      </c>
    </row>
    <row r="23" spans="1:4" x14ac:dyDescent="0.4">
      <c r="A23" s="37" t="s">
        <v>286</v>
      </c>
      <c r="B23" s="34">
        <v>435000</v>
      </c>
      <c r="C23" s="34">
        <v>274400</v>
      </c>
      <c r="D23" s="34">
        <v>101074</v>
      </c>
    </row>
    <row r="24" spans="1:4" x14ac:dyDescent="0.4">
      <c r="A24" s="32" t="s">
        <v>287</v>
      </c>
      <c r="B24" s="33">
        <v>870</v>
      </c>
      <c r="C24" s="33">
        <v>280</v>
      </c>
      <c r="D24" s="33">
        <v>1220</v>
      </c>
    </row>
    <row r="25" spans="1:4" x14ac:dyDescent="0.4">
      <c r="A25" s="32" t="s">
        <v>285</v>
      </c>
      <c r="B25" s="34">
        <v>435000</v>
      </c>
      <c r="C25" s="34">
        <v>274400</v>
      </c>
      <c r="D25" s="3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J16" sqref="J16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2" t="s">
        <v>174</v>
      </c>
      <c r="B1" s="12"/>
      <c r="C1" s="12"/>
      <c r="D1" s="12"/>
      <c r="E1" s="12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74250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186320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156600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213520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242100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109800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357680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233100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141300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186320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263840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251600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185400</v>
      </c>
    </row>
    <row r="17" spans="1:5" x14ac:dyDescent="0.4">
      <c r="A17" s="18" t="s">
        <v>182</v>
      </c>
      <c r="B17" s="19"/>
      <c r="C17" s="19"/>
      <c r="D17" s="20"/>
      <c r="E17" s="9">
        <f>SUM(E4:E16)</f>
        <v>2601830</v>
      </c>
    </row>
    <row r="19" spans="1:5" x14ac:dyDescent="0.4">
      <c r="A19" s="18" t="s">
        <v>183</v>
      </c>
      <c r="B19" s="20"/>
    </row>
    <row r="20" spans="1:5" x14ac:dyDescent="0.4">
      <c r="A20" s="4" t="s">
        <v>184</v>
      </c>
      <c r="B20" s="4">
        <v>450</v>
      </c>
    </row>
    <row r="21" spans="1:5" x14ac:dyDescent="0.4">
      <c r="A21" s="4" t="s">
        <v>185</v>
      </c>
      <c r="B21" s="4">
        <v>680</v>
      </c>
    </row>
  </sheetData>
  <scenarios current="1" show="1" sqref="E17">
    <scenario name="단가인상" locked="1" count="2" user="pinky" comment="만든 사람 pinky 날짜 2025-07-16">
      <inputCells r="B20" val="450"/>
      <inputCells r="B21" val="680"/>
    </scenario>
    <scenario name="단가인하" locked="1" count="2" user="pinky" comment="만든 사람 pinky 날짜 2025-07-16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tabSelected="1" workbookViewId="0">
      <selection activeCell="I18" sqref="I18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2" t="s">
        <v>186</v>
      </c>
      <c r="B1" s="12"/>
      <c r="C1" s="12"/>
      <c r="D1" s="12"/>
      <c r="E1" s="12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38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38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38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38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38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38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39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39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39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39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39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39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39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39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39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38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38">
        <v>356520</v>
      </c>
    </row>
    <row r="21" spans="1:5" x14ac:dyDescent="0.4">
      <c r="D21" s="4" t="s">
        <v>214</v>
      </c>
      <c r="E21" s="38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15240</xdr:colOff>
                    <xdr:row>17</xdr:row>
                    <xdr:rowOff>30480</xdr:rowOff>
                  </from>
                  <to>
                    <xdr:col>7</xdr:col>
                    <xdr:colOff>647700</xdr:colOff>
                    <xdr:row>18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pinky</cp:lastModifiedBy>
  <dcterms:created xsi:type="dcterms:W3CDTF">2023-04-27T08:01:32Z</dcterms:created>
  <dcterms:modified xsi:type="dcterms:W3CDTF">2025-07-16T12:13:33Z</dcterms:modified>
</cp:coreProperties>
</file>