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305abcbdaeb68f/바탕 화면/"/>
    </mc:Choice>
  </mc:AlternateContent>
  <xr:revisionPtr revIDLastSave="87" documentId="8_{A60B8BD5-7A87-4CE6-B6CA-505249EB88C8}" xr6:coauthVersionLast="47" xr6:coauthVersionMax="47" xr10:uidLastSave="{9FA6CFE9-3CFB-4A74-B97C-0DC7741030AF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_xleta.T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D34" i="11"/>
  <c r="J16" i="11"/>
  <c r="J17" i="11"/>
  <c r="J18" i="11"/>
  <c r="J19" i="11"/>
  <c r="J20" i="11"/>
  <c r="J21" i="11"/>
  <c r="J22" i="11"/>
  <c r="J23" i="11"/>
  <c r="J24" i="11"/>
  <c r="J15" i="11"/>
  <c r="D24" i="11"/>
  <c r="J4" i="11"/>
  <c r="J5" i="11"/>
  <c r="J6" i="11"/>
  <c r="J7" i="11"/>
  <c r="J8" i="11"/>
  <c r="J9" i="11"/>
  <c r="J10" i="11"/>
  <c r="J11" i="11"/>
  <c r="J3" i="11"/>
  <c r="D4" i="11"/>
  <c r="D5" i="11"/>
  <c r="D6" i="11"/>
  <c r="D7" i="11"/>
  <c r="D8" i="11"/>
  <c r="D9" i="11"/>
  <c r="D10" i="11"/>
  <c r="D11" i="11"/>
  <c r="D3" i="11"/>
  <c r="F10" i="10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<sst xmlns="http://schemas.openxmlformats.org/spreadsheetml/2006/main" count="341" uniqueCount="239">
  <si>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</si>
  <si>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</si>
  <si>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</si>
  <si>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</si>
  <si>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</si>
  <si>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</si>
  <si>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</si>
  <si>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</si>
  <si>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</si>
  <si>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</si>
  <si>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</si>
  <si>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</si>
  <si>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</si>
  <si>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</si>
  <si>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</si>
  <si>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</si>
  <si>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</si>
  <si>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</si>
  <si>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</si>
  <si>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</si>
  <si>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</si>
  <si>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</si>
  <si>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</si>
  <si>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</si>
  <si>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</si>
  <si>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</si>
  <si>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</si>
  <si>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</si>
  <si>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</si>
  <si>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</si>
  <si>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</si>
  <si>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</si>
  <si>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</si>
  <si>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</si>
  <si>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</si>
  <si>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</si>
  <si>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</si>
  <si>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</si>
  <si>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</si>
  <si>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</si>
  <si>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</si>
  <si>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</si>
  <si>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</si>
  <si>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</si>
  <si>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</si>
  <si>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</si>
  <si>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</si>
  <si>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</si>
  <si>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</si>
  <si>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</si>
  <si>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</si>
  <si>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</si>
  <si>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</si>
  <si>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</si>
  <si>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</si>
  <si>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</si>
  <si>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</si>
  <si>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</si>
  <si>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</si>
  <si>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</si>
  <si>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</si>
  <si>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</si>
  <si>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</si>
  <si>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</si>
  <si>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</si>
  <si>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</si>
  <si>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</si>
  <si>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</si>
  <si>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</si>
  <si>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</si>
  <si>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</si>
  <si>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</si>
  <si>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</si>
  <si>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</si>
  <si>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</si>
  <si>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</si>
  <si>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</si>
  <si>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</si>
  <si>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</si>
  <si>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</si>
  <si>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</si>
  <si>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</si>
  <si>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</si>
  <si>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</si>
  <si>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</si>
  <si>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</si>
  <si>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</si>
  <si>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</si>
  <si>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</si>
  <si>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</si>
  <si>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</si>
  <si>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</si>
  <si>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</si>
  <si>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</si>
  <si>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</si>
  <si>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</si>
  <si>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</si>
  <si>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</si>
  <si>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</si>
  <si>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</si>
  <si>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</si>
  <si>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</si>
  <si>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</si>
  <si>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</si>
  <si>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</si>
  <si>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</si>
  <si>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</si>
  <si>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</si>
  <si>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</si>
  <si>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</si>
  <si>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</si>
  <si>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</si>
  <si>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</si>
  <si>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</si>
  <si>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</si>
  <si>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</si>
  <si>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</si>
  <si>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</si>
  <si>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</si>
  <si>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</si>
  <si>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</si>
  <si>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</si>
  <si>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</si>
  <si>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</si>
  <si>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</si>
  <si>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</si>
  <si>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</si>
  <si>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</si>
  <si>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</si>
  <si>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</si>
  <si>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</si>
  <si>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</si>
  <si>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</si>
  <si>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</si>
  <si>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</si>
  <si>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</si>
  <si>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</si>
  <si>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</si>
  <si>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</si>
  <si>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</si>
  <si>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</si>
  <si>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</si>
  <si>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</si>
  <si>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</si>
  <si>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</si>
  <si>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</si>
  <si>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</si>
  <si>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</si>
  <si>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</si>
  <si>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</si>
  <si>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</si>
  <si>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</si>
  <si>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</si>
  <si>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</si>
  <si>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</si>
  <si>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</si>
  <si>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</si>
  <si>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</si>
  <si>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</si>
  <si>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</si>
  <si>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</si>
  <si>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</si>
  <si>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</si>
  <si>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</si>
  <si>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</si>
  <si>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</si>
  <si>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</si>
  <si>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</si>
  <si>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</si>
  <si>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</si>
  <si>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</si>
  <si>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</si>
  <si>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</si>
  <si>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</si>
  <si>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</si>
  <si>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</si>
  <si>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</si>
  <si>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</si>
  <si>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</si>
  <si>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</si>
  <si>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</si>
  <si>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</si>
  <si>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</si>
  <si>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</si>
  <si>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</si>
  <si>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</si>
  <si>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</si>
  <si>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</si>
  <si>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</si>
  <si>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</si>
  <si>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</si>
  <si>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</si>
  <si>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</si>
  <si>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</si>
  <si>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</si>
  <si>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</si>
  <si>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</si>
  <si>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</si>
  <si>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</si>
  <si>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</si>
  <si>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</si>
  <si>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</si>
  <si>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</si>
  <si>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</si>
  <si>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성명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</si>
  <si>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</si>
  <si>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</si>
  <si>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</si>
  <si>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</si>
  <si>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</si>
  <si>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</si>
  <si>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</si>
  <si>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</si>
  <si>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메일주소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</si>
  <si>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</si>
  <si>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</si>
  <si>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</si>
  <si>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</si>
  <si>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</si>
  <si>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업무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</si>
  <si>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</si>
  <si>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</si>
  <si>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</si>
  <si>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임금총액</t>
    <phoneticPr fontId="1" type="noConversion"/>
  </si>
  <si>
    <t>계좌번호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</si>
  <si>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</si>
  <si>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</si>
  <si>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</si>
  <si>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</si>
  <si>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</si>
  <si>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직위</t>
    <phoneticPr fontId="1" type="noConversion"/>
  </si>
  <si>
    <t>대리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</si>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</sst>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&quot;개&quot;"/>
    <numFmt numFmtId="178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0" xfId="0" applyAlignment="1">
      <alignment horizontal="left" vertical="center" indent="1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f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6-4530-B4A5-570C53AAFBDA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26-4530-B4A5-570C53AAF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3" name="사각형: 빗면 2">
          <a:extLst>
            <a:ext uri="{FF2B5EF4-FFF2-40B4-BE49-F238E27FC236}">
              <a16:creationId xmlns:a16="http://schemas.microsoft.com/office/drawing/2014/main" id="{7AE5C39C-2016-A22D-C016-37BB8209BE50}"/>
            </a:ext>
          </a:extLst>
        </xdr:cNvPr>
        <xdr:cNvSpPr/>
      </xdr:nvSpPr>
      <xdr:spPr>
        <a:xfrm>
          <a:off x="2528888" y="2405063"/>
          <a:ext cx="12287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r>
            <a:rPr lang="en-US" altLang="ko-KR" sz="1100"/>
            <a:t>	</a:t>
          </a:r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30.723958333336" createdVersion="8" refreshedVersion="8" minRefreshableVersion="3" recordCount="12" xr:uid="{3565926C-5F42-498A-8F2F-32D2F67E2917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6-03-02T00:00:00" maxDate="2026-05-11T00:00:00" count="12">
        <d v="2026-03-02T00:00:00"/>
        <d v="2026-03-03T00:00:00"/>
        <d v="2026-03-05T00:00:00"/>
        <d v="2026-03-09T00:00:00"/>
        <d v="2026-04-01T00:00:00"/>
        <d v="2026-04-03T00:00:00"/>
        <d v="2026-04-05T00:00:00"/>
        <d v="2026-04-07T00:00:00"/>
        <d v="2026-05-03T00:00:00"/>
        <d v="2026-05-06T00:00:00"/>
        <d v="2026-05-07T00:00:00"/>
        <d v="2026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6-03-02T00:00:00" endDate="2026-05-11T00:00:00"/>
        <groupItems count="14">
          <s v="&lt;2026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5-11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3FC9A4-3936-4DE4-97CC-5C70CEAF8A4B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 numFmtId="41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899999999999999" x14ac:dyDescent="0.6"/>
  <cols>
    <col min="3" max="3" width="14.5625" customWidth="1"/>
    <col min="5" max="5" width="10.5625" bestFit="1" customWidth="1"/>
    <col min="6" max="6" width="15.0625" customWidth="1"/>
  </cols>
  <sheetData>
    <row r="1" spans="1:6" x14ac:dyDescent="0.6">
      <c r="A1" t="s">
        <v>0</v>
      </c>
    </row>
    <row r="3" spans="1:6" x14ac:dyDescent="0.6">
      <c r="A3" s="1" t="s">
        <v>204</v>
      </c>
      <c r="B3" s="1" t="s">
        <v>210</v>
      </c>
      <c r="C3" s="1" t="s">
        <v>213</v>
      </c>
      <c r="D3" s="1" t="s">
        <v>219</v>
      </c>
      <c r="E3" s="1" t="s">
        <v>223</v>
      </c>
      <c r="F3" s="1" t="s">
        <v>224</v>
      </c>
    </row>
    <row r="4" spans="1:6" x14ac:dyDescent="0.6">
      <c r="A4" s="1" t="s">
        <v>205</v>
      </c>
      <c r="B4" s="1" t="s">
        <v>211</v>
      </c>
      <c r="C4" s="1" t="s">
        <v>214</v>
      </c>
      <c r="D4" s="1" t="s">
        <v>220</v>
      </c>
      <c r="E4" s="2">
        <v>780000</v>
      </c>
      <c r="F4" s="1" t="s">
        <v>225</v>
      </c>
    </row>
    <row r="5" spans="1:6" x14ac:dyDescent="0.6">
      <c r="A5" s="1" t="s">
        <v>206</v>
      </c>
      <c r="B5" s="1" t="s">
        <v>211</v>
      </c>
      <c r="C5" s="1" t="s">
        <v>215</v>
      </c>
      <c r="D5" s="1" t="s">
        <v>221</v>
      </c>
      <c r="E5" s="2">
        <v>960000</v>
      </c>
      <c r="F5" s="1" t="s">
        <v>226</v>
      </c>
    </row>
    <row r="6" spans="1:6" x14ac:dyDescent="0.6">
      <c r="A6" s="1" t="s">
        <v>207</v>
      </c>
      <c r="B6" s="1" t="s">
        <v>211</v>
      </c>
      <c r="C6" s="1" t="s">
        <v>216</v>
      </c>
      <c r="D6" s="1" t="s">
        <v>220</v>
      </c>
      <c r="E6" s="2">
        <v>1200000</v>
      </c>
      <c r="F6" s="1" t="s">
        <v>227</v>
      </c>
    </row>
    <row r="7" spans="1:6" x14ac:dyDescent="0.6">
      <c r="A7" s="1" t="s">
        <v>208</v>
      </c>
      <c r="B7" s="1" t="s">
        <v>212</v>
      </c>
      <c r="C7" s="1" t="s">
        <v>217</v>
      </c>
      <c r="D7" s="1" t="s">
        <v>222</v>
      </c>
      <c r="E7" s="2">
        <v>1320000</v>
      </c>
      <c r="F7" s="1" t="s">
        <v>228</v>
      </c>
    </row>
    <row r="8" spans="1:6" x14ac:dyDescent="0.6">
      <c r="A8" s="1" t="s">
        <v>209</v>
      </c>
      <c r="B8" s="1" t="s">
        <v>212</v>
      </c>
      <c r="C8" s="1" t="s">
        <v>218</v>
      </c>
      <c r="D8" s="1" t="s">
        <v>221</v>
      </c>
      <c r="E8" s="2">
        <v>1020000</v>
      </c>
      <c r="F8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tabSelected="1" workbookViewId="0">
      <selection activeCell="C4" sqref="C4:C14"/>
    </sheetView>
  </sheetViews>
  <sheetFormatPr defaultRowHeight="16.899999999999999" x14ac:dyDescent="0.6"/>
  <cols>
    <col min="1" max="1" width="13" bestFit="1" customWidth="1"/>
    <col min="6" max="6" width="10.3125" bestFit="1" customWidth="1"/>
  </cols>
  <sheetData>
    <row r="1" spans="1:6" ht="28.05" customHeight="1" thickBot="1" x14ac:dyDescent="0.65">
      <c r="A1" s="14" t="s">
        <v>94</v>
      </c>
      <c r="B1" s="14"/>
      <c r="C1" s="14"/>
      <c r="D1" s="14"/>
      <c r="E1" s="14"/>
      <c r="F1" s="14"/>
    </row>
    <row r="2" spans="1:6" ht="17.25" thickTop="1" x14ac:dyDescent="0.6"/>
    <row r="3" spans="1:6" x14ac:dyDescent="0.6">
      <c r="A3" s="6" t="s">
        <v>63</v>
      </c>
      <c r="B3" s="6" t="s">
        <v>64</v>
      </c>
      <c r="C3" s="6" t="s">
        <v>65</v>
      </c>
      <c r="D3" s="6" t="s">
        <v>66</v>
      </c>
      <c r="E3" s="6" t="s">
        <v>12</v>
      </c>
      <c r="F3" s="6" t="s">
        <v>67</v>
      </c>
    </row>
    <row r="4" spans="1:6" x14ac:dyDescent="0.6">
      <c r="A4" s="6" t="s">
        <v>68</v>
      </c>
      <c r="B4" s="6" t="s">
        <v>69</v>
      </c>
      <c r="C4" s="34" t="s">
        <v>70</v>
      </c>
      <c r="D4" s="16">
        <v>15000</v>
      </c>
      <c r="E4" s="17">
        <v>124</v>
      </c>
      <c r="F4" s="16">
        <v>1860000</v>
      </c>
    </row>
    <row r="5" spans="1:6" x14ac:dyDescent="0.6">
      <c r="A5" s="6" t="s">
        <v>71</v>
      </c>
      <c r="B5" s="6" t="s">
        <v>72</v>
      </c>
      <c r="C5" s="34" t="s">
        <v>70</v>
      </c>
      <c r="D5" s="16">
        <v>21000</v>
      </c>
      <c r="E5" s="17">
        <v>104</v>
      </c>
      <c r="F5" s="16">
        <v>2184000</v>
      </c>
    </row>
    <row r="6" spans="1:6" x14ac:dyDescent="0.6">
      <c r="A6" s="6" t="s">
        <v>73</v>
      </c>
      <c r="B6" s="6" t="s">
        <v>74</v>
      </c>
      <c r="C6" s="34" t="s">
        <v>75</v>
      </c>
      <c r="D6" s="16">
        <v>20000</v>
      </c>
      <c r="E6" s="17">
        <v>85</v>
      </c>
      <c r="F6" s="16">
        <v>1700000</v>
      </c>
    </row>
    <row r="7" spans="1:6" x14ac:dyDescent="0.6">
      <c r="A7" s="6" t="s">
        <v>76</v>
      </c>
      <c r="B7" s="6" t="s">
        <v>77</v>
      </c>
      <c r="C7" s="34" t="s">
        <v>70</v>
      </c>
      <c r="D7" s="16">
        <v>18000</v>
      </c>
      <c r="E7" s="17">
        <v>152</v>
      </c>
      <c r="F7" s="16">
        <v>2736000</v>
      </c>
    </row>
    <row r="8" spans="1:6" x14ac:dyDescent="0.6">
      <c r="A8" s="6" t="s">
        <v>78</v>
      </c>
      <c r="B8" s="6" t="s">
        <v>79</v>
      </c>
      <c r="C8" s="34" t="s">
        <v>80</v>
      </c>
      <c r="D8" s="16">
        <v>30000</v>
      </c>
      <c r="E8" s="17">
        <v>121</v>
      </c>
      <c r="F8" s="16">
        <v>3630000</v>
      </c>
    </row>
    <row r="9" spans="1:6" x14ac:dyDescent="0.6">
      <c r="A9" s="6" t="s">
        <v>81</v>
      </c>
      <c r="B9" s="6" t="s">
        <v>82</v>
      </c>
      <c r="C9" s="34" t="s">
        <v>75</v>
      </c>
      <c r="D9" s="16">
        <v>12000</v>
      </c>
      <c r="E9" s="17">
        <v>79</v>
      </c>
      <c r="F9" s="16">
        <v>948000</v>
      </c>
    </row>
    <row r="10" spans="1:6" x14ac:dyDescent="0.6">
      <c r="A10" s="6" t="s">
        <v>83</v>
      </c>
      <c r="B10" s="6" t="s">
        <v>84</v>
      </c>
      <c r="C10" s="34" t="s">
        <v>75</v>
      </c>
      <c r="D10" s="16">
        <v>15000</v>
      </c>
      <c r="E10" s="17">
        <v>230</v>
      </c>
      <c r="F10" s="16">
        <v>3450000</v>
      </c>
    </row>
    <row r="11" spans="1:6" x14ac:dyDescent="0.6">
      <c r="A11" s="6" t="s">
        <v>85</v>
      </c>
      <c r="B11" s="6" t="s">
        <v>86</v>
      </c>
      <c r="C11" s="34" t="s">
        <v>87</v>
      </c>
      <c r="D11" s="16">
        <v>25000</v>
      </c>
      <c r="E11" s="17">
        <v>51</v>
      </c>
      <c r="F11" s="16">
        <v>1275000</v>
      </c>
    </row>
    <row r="12" spans="1:6" x14ac:dyDescent="0.6">
      <c r="A12" s="6" t="s">
        <v>88</v>
      </c>
      <c r="B12" s="6" t="s">
        <v>89</v>
      </c>
      <c r="C12" s="34" t="s">
        <v>70</v>
      </c>
      <c r="D12" s="16">
        <v>14000</v>
      </c>
      <c r="E12" s="17">
        <v>235</v>
      </c>
      <c r="F12" s="16">
        <v>3290000</v>
      </c>
    </row>
    <row r="13" spans="1:6" x14ac:dyDescent="0.6">
      <c r="A13" s="6" t="s">
        <v>90</v>
      </c>
      <c r="B13" s="6" t="s">
        <v>91</v>
      </c>
      <c r="C13" s="34" t="s">
        <v>70</v>
      </c>
      <c r="D13" s="16">
        <v>20000</v>
      </c>
      <c r="E13" s="17">
        <v>344</v>
      </c>
      <c r="F13" s="16">
        <v>6880000</v>
      </c>
    </row>
    <row r="14" spans="1:6" x14ac:dyDescent="0.6">
      <c r="A14" s="6" t="s">
        <v>92</v>
      </c>
      <c r="B14" s="6" t="s">
        <v>93</v>
      </c>
      <c r="C14" s="34" t="s">
        <v>75</v>
      </c>
      <c r="D14" s="16">
        <v>22000</v>
      </c>
      <c r="E14" s="17">
        <v>101</v>
      </c>
      <c r="F14" s="16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workbookViewId="0">
      <selection activeCell="H5" sqref="H5:H19"/>
    </sheetView>
  </sheetViews>
  <sheetFormatPr defaultRowHeight="16.899999999999999" x14ac:dyDescent="0.6"/>
  <cols>
    <col min="2" max="2" width="10.4375" bestFit="1" customWidth="1"/>
  </cols>
  <sheetData>
    <row r="1" spans="1:8" ht="20.65" x14ac:dyDescent="0.6">
      <c r="A1" s="22" t="s">
        <v>95</v>
      </c>
      <c r="B1" s="22"/>
      <c r="C1" s="22"/>
      <c r="D1" s="22"/>
      <c r="E1" s="22"/>
      <c r="F1" s="22"/>
      <c r="G1" s="22"/>
      <c r="H1" s="22"/>
    </row>
    <row r="3" spans="1:8" x14ac:dyDescent="0.6">
      <c r="A3" s="23" t="s">
        <v>28</v>
      </c>
      <c r="B3" s="23" t="s">
        <v>29</v>
      </c>
      <c r="C3" s="25" t="s">
        <v>96</v>
      </c>
      <c r="D3" s="26"/>
      <c r="E3" s="26"/>
      <c r="F3" s="26"/>
      <c r="G3" s="27"/>
      <c r="H3" s="23" t="s">
        <v>97</v>
      </c>
    </row>
    <row r="4" spans="1:8" x14ac:dyDescent="0.6">
      <c r="A4" s="24"/>
      <c r="B4" s="24"/>
      <c r="C4" s="6" t="s">
        <v>98</v>
      </c>
      <c r="D4" s="6" t="s">
        <v>99</v>
      </c>
      <c r="E4" s="6" t="s">
        <v>100</v>
      </c>
      <c r="F4" s="6" t="s">
        <v>101</v>
      </c>
      <c r="G4" s="6" t="s">
        <v>102</v>
      </c>
      <c r="H4" s="24"/>
    </row>
    <row r="5" spans="1:8" x14ac:dyDescent="0.6">
      <c r="A5" s="6" t="s">
        <v>103</v>
      </c>
      <c r="B5" s="6" t="s">
        <v>104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6">
      <c r="A6" s="6" t="s">
        <v>105</v>
      </c>
      <c r="B6" s="6" t="s">
        <v>106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6">
      <c r="A7" s="6" t="s">
        <v>107</v>
      </c>
      <c r="B7" s="6" t="s">
        <v>108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6">
      <c r="A8" s="6" t="s">
        <v>109</v>
      </c>
      <c r="B8" s="6" t="s">
        <v>110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6">
      <c r="A9" s="6" t="s">
        <v>111</v>
      </c>
      <c r="B9" s="6" t="s">
        <v>104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6">
      <c r="A10" s="6" t="s">
        <v>112</v>
      </c>
      <c r="B10" s="6" t="s">
        <v>113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6">
      <c r="A11" s="6" t="s">
        <v>114</v>
      </c>
      <c r="B11" s="6" t="s">
        <v>106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6">
      <c r="A12" s="6" t="s">
        <v>115</v>
      </c>
      <c r="B12" s="6" t="s">
        <v>108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6">
      <c r="A13" s="6" t="s">
        <v>116</v>
      </c>
      <c r="B13" s="6" t="s">
        <v>110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6">
      <c r="A14" s="6" t="s">
        <v>117</v>
      </c>
      <c r="B14" s="6" t="s">
        <v>104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6">
      <c r="A15" s="6" t="s">
        <v>118</v>
      </c>
      <c r="B15" s="6" t="s">
        <v>108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6">
      <c r="A16" s="6" t="s">
        <v>119</v>
      </c>
      <c r="B16" s="6" t="s">
        <v>113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6">
      <c r="A17" s="6" t="s">
        <v>120</v>
      </c>
      <c r="B17" s="6" t="s">
        <v>106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6">
      <c r="A18" s="6" t="s">
        <v>121</v>
      </c>
      <c r="B18" s="6" t="s">
        <v>113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6">
      <c r="A19" s="6" t="s">
        <v>122</v>
      </c>
      <c r="B19" s="6" t="s">
        <v>110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2" priority="3" operator="greaterThan">
      <formula>90</formula>
    </cfRule>
  </conditionalFormatting>
  <conditionalFormatting sqref="H5:H19">
    <cfRule type="aboveAverage" dxfId="1" priority="2" aboveAverage="0"/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topLeftCell="A11" workbookViewId="0">
      <selection activeCell="D35" sqref="D35"/>
    </sheetView>
  </sheetViews>
  <sheetFormatPr defaultRowHeight="16.899999999999999" x14ac:dyDescent="0.6"/>
  <cols>
    <col min="1" max="1" width="10.75" bestFit="1" customWidth="1"/>
    <col min="4" max="4" width="8.6875" customWidth="1"/>
    <col min="9" max="9" width="10.5625" bestFit="1" customWidth="1"/>
  </cols>
  <sheetData>
    <row r="1" spans="1:10" x14ac:dyDescent="0.6">
      <c r="A1" s="3" t="s">
        <v>6</v>
      </c>
      <c r="B1" s="5" t="s">
        <v>196</v>
      </c>
      <c r="F1" s="4" t="s">
        <v>7</v>
      </c>
      <c r="G1" s="5" t="s">
        <v>8</v>
      </c>
    </row>
    <row r="2" spans="1:10" x14ac:dyDescent="0.6">
      <c r="A2" s="6" t="s">
        <v>197</v>
      </c>
      <c r="B2" s="6" t="s">
        <v>198</v>
      </c>
      <c r="C2" s="6" t="s">
        <v>199</v>
      </c>
      <c r="D2" s="12" t="s">
        <v>200</v>
      </c>
      <c r="F2" s="6" t="s">
        <v>10</v>
      </c>
      <c r="G2" s="6" t="s">
        <v>11</v>
      </c>
      <c r="H2" s="6" t="s">
        <v>12</v>
      </c>
      <c r="I2" s="6" t="s">
        <v>13</v>
      </c>
      <c r="J2" s="12" t="s">
        <v>14</v>
      </c>
    </row>
    <row r="3" spans="1:10" x14ac:dyDescent="0.6">
      <c r="A3" s="7">
        <v>46178</v>
      </c>
      <c r="B3" s="6" t="s">
        <v>201</v>
      </c>
      <c r="C3" s="13">
        <v>0.47222222222222227</v>
      </c>
      <c r="D3" s="6" t="str">
        <f>IF(AND(WEEKDAY(A3,1)=1,B3="가전"),"재방송","")</f>
        <v/>
      </c>
      <c r="F3" s="6" t="s">
        <v>15</v>
      </c>
      <c r="G3" s="8">
        <v>15000</v>
      </c>
      <c r="H3" s="6">
        <v>354</v>
      </c>
      <c r="I3" s="8">
        <v>5310000</v>
      </c>
      <c r="J3" s="6" t="str">
        <f>IF(OR(H3&gt;=350,I3&gt;AVERAGE($I$3:$I$11)),"우수","")</f>
        <v>우수</v>
      </c>
    </row>
    <row r="4" spans="1:10" x14ac:dyDescent="0.6">
      <c r="A4" s="7">
        <v>46179</v>
      </c>
      <c r="B4" s="6" t="s">
        <v>202</v>
      </c>
      <c r="C4" s="13">
        <v>0.69097222222222221</v>
      </c>
      <c r="D4" s="6" t="str">
        <f t="shared" ref="D4:D11" si="0">IF(AND(WEEKDAY(A4,1)=1,B4="가전"),"재방송","")</f>
        <v/>
      </c>
      <c r="F4" s="6" t="s">
        <v>16</v>
      </c>
      <c r="G4" s="8">
        <v>15800</v>
      </c>
      <c r="H4" s="6">
        <v>293</v>
      </c>
      <c r="I4" s="8">
        <v>4629400</v>
      </c>
      <c r="J4" s="6" t="str">
        <f t="shared" ref="J4:J11" si="1">IF(OR(H4&gt;=350,I4&gt;AVERAGE($I$3:$I$11)),"우수","")</f>
        <v/>
      </c>
    </row>
    <row r="5" spans="1:10" x14ac:dyDescent="0.6">
      <c r="A5" s="7">
        <v>46180</v>
      </c>
      <c r="B5" s="6" t="s">
        <v>203</v>
      </c>
      <c r="C5" s="13">
        <v>0.5</v>
      </c>
      <c r="D5" s="6" t="str">
        <f t="shared" si="0"/>
        <v>재방송</v>
      </c>
      <c r="F5" s="6" t="s">
        <v>17</v>
      </c>
      <c r="G5" s="8">
        <v>14600</v>
      </c>
      <c r="H5" s="6">
        <v>331</v>
      </c>
      <c r="I5" s="8">
        <v>4832600</v>
      </c>
      <c r="J5" s="6" t="str">
        <f t="shared" si="1"/>
        <v>우수</v>
      </c>
    </row>
    <row r="6" spans="1:10" x14ac:dyDescent="0.6">
      <c r="A6" s="7">
        <v>46185</v>
      </c>
      <c r="B6" s="6" t="s">
        <v>201</v>
      </c>
      <c r="C6" s="13">
        <v>0.77083333333333337</v>
      </c>
      <c r="D6" s="6" t="str">
        <f t="shared" si="0"/>
        <v/>
      </c>
      <c r="F6" s="6" t="s">
        <v>18</v>
      </c>
      <c r="G6" s="8">
        <v>15400</v>
      </c>
      <c r="H6" s="6">
        <v>286</v>
      </c>
      <c r="I6" s="8">
        <v>4404400</v>
      </c>
      <c r="J6" s="6" t="str">
        <f t="shared" si="1"/>
        <v/>
      </c>
    </row>
    <row r="7" spans="1:10" x14ac:dyDescent="0.6">
      <c r="A7" s="7">
        <v>46186</v>
      </c>
      <c r="B7" s="6" t="s">
        <v>202</v>
      </c>
      <c r="C7" s="13">
        <v>0.86805555555555547</v>
      </c>
      <c r="D7" s="6" t="str">
        <f t="shared" si="0"/>
        <v/>
      </c>
      <c r="F7" s="6" t="s">
        <v>19</v>
      </c>
      <c r="G7" s="8">
        <v>15000</v>
      </c>
      <c r="H7" s="6">
        <v>269</v>
      </c>
      <c r="I7" s="8">
        <v>4035000</v>
      </c>
      <c r="J7" s="6" t="str">
        <f t="shared" si="1"/>
        <v/>
      </c>
    </row>
    <row r="8" spans="1:10" x14ac:dyDescent="0.6">
      <c r="A8" s="7">
        <v>46187</v>
      </c>
      <c r="B8" s="6" t="s">
        <v>203</v>
      </c>
      <c r="C8" s="13">
        <v>0.73958333333333337</v>
      </c>
      <c r="D8" s="6" t="str">
        <f t="shared" si="0"/>
        <v>재방송</v>
      </c>
      <c r="F8" s="6" t="s">
        <v>20</v>
      </c>
      <c r="G8" s="8">
        <v>16000</v>
      </c>
      <c r="H8" s="6">
        <v>308</v>
      </c>
      <c r="I8" s="8">
        <v>4928000</v>
      </c>
      <c r="J8" s="6" t="str">
        <f t="shared" si="1"/>
        <v>우수</v>
      </c>
    </row>
    <row r="9" spans="1:10" x14ac:dyDescent="0.6">
      <c r="A9" s="7">
        <v>46194</v>
      </c>
      <c r="B9" s="6" t="s">
        <v>202</v>
      </c>
      <c r="C9" s="13">
        <v>0.80208333333333337</v>
      </c>
      <c r="D9" s="6" t="str">
        <f t="shared" si="0"/>
        <v/>
      </c>
      <c r="F9" s="6" t="s">
        <v>21</v>
      </c>
      <c r="G9" s="8">
        <v>15500</v>
      </c>
      <c r="H9" s="6">
        <v>326</v>
      </c>
      <c r="I9" s="8">
        <v>5053000</v>
      </c>
      <c r="J9" s="6" t="str">
        <f t="shared" si="1"/>
        <v>우수</v>
      </c>
    </row>
    <row r="10" spans="1:10" x14ac:dyDescent="0.6">
      <c r="A10" s="7">
        <v>46195</v>
      </c>
      <c r="B10" s="6" t="s">
        <v>203</v>
      </c>
      <c r="C10" s="13">
        <v>0.875</v>
      </c>
      <c r="D10" s="6" t="str">
        <f t="shared" si="0"/>
        <v/>
      </c>
      <c r="F10" s="6" t="s">
        <v>22</v>
      </c>
      <c r="G10" s="8">
        <v>15800</v>
      </c>
      <c r="H10" s="6">
        <v>367</v>
      </c>
      <c r="I10" s="8">
        <v>5798600</v>
      </c>
      <c r="J10" s="6" t="str">
        <f t="shared" si="1"/>
        <v>우수</v>
      </c>
    </row>
    <row r="11" spans="1:10" x14ac:dyDescent="0.6">
      <c r="A11" s="7">
        <v>46196</v>
      </c>
      <c r="B11" s="6" t="s">
        <v>201</v>
      </c>
      <c r="C11" s="13">
        <v>0.93055555555555547</v>
      </c>
      <c r="D11" s="6" t="str">
        <f t="shared" si="0"/>
        <v/>
      </c>
      <c r="F11" s="6" t="s">
        <v>23</v>
      </c>
      <c r="G11" s="8">
        <v>16700</v>
      </c>
      <c r="H11" s="6">
        <v>250</v>
      </c>
      <c r="I11" s="8">
        <v>4175000</v>
      </c>
      <c r="J11" s="6" t="str">
        <f t="shared" si="1"/>
        <v/>
      </c>
    </row>
    <row r="13" spans="1:10" x14ac:dyDescent="0.6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6">
      <c r="A14" s="6" t="s">
        <v>28</v>
      </c>
      <c r="B14" s="6" t="s">
        <v>29</v>
      </c>
      <c r="C14" s="6" t="s">
        <v>30</v>
      </c>
      <c r="D14" s="6" t="s">
        <v>12</v>
      </c>
      <c r="G14" s="6" t="s">
        <v>31</v>
      </c>
      <c r="H14" s="6" t="s">
        <v>32</v>
      </c>
      <c r="I14" s="6" t="s">
        <v>33</v>
      </c>
      <c r="J14" s="12" t="s">
        <v>34</v>
      </c>
    </row>
    <row r="15" spans="1:10" x14ac:dyDescent="0.6">
      <c r="A15" s="6" t="s">
        <v>35</v>
      </c>
      <c r="B15" s="6" t="s">
        <v>36</v>
      </c>
      <c r="C15" s="6" t="s">
        <v>37</v>
      </c>
      <c r="D15" s="8">
        <v>6352</v>
      </c>
      <c r="G15" s="6">
        <v>321001</v>
      </c>
      <c r="H15" s="6" t="s">
        <v>38</v>
      </c>
      <c r="I15" s="6">
        <v>10.89</v>
      </c>
      <c r="J15" s="6">
        <f>IFERROR(_xlfn.RANK.EQ(I15,$I$15:$I$24,1),"실격")</f>
        <v>8</v>
      </c>
    </row>
    <row r="16" spans="1:10" x14ac:dyDescent="0.6">
      <c r="A16" s="6" t="s">
        <v>39</v>
      </c>
      <c r="B16" s="6" t="s">
        <v>36</v>
      </c>
      <c r="C16" s="6" t="s">
        <v>40</v>
      </c>
      <c r="D16" s="8">
        <v>3967</v>
      </c>
      <c r="G16" s="6">
        <v>321002</v>
      </c>
      <c r="H16" s="6" t="s">
        <v>41</v>
      </c>
      <c r="I16" s="6">
        <v>10.65</v>
      </c>
      <c r="J16" s="6">
        <f t="shared" ref="J16:J24" si="2">IFERROR(_xlfn.RANK.EQ(I16,$I$15:$I$24,1),"실격")</f>
        <v>4</v>
      </c>
    </row>
    <row r="17" spans="1:10" x14ac:dyDescent="0.6">
      <c r="A17" s="6" t="s">
        <v>42</v>
      </c>
      <c r="B17" s="6" t="s">
        <v>36</v>
      </c>
      <c r="C17" s="6" t="s">
        <v>40</v>
      </c>
      <c r="D17" s="8">
        <v>4005</v>
      </c>
      <c r="G17" s="6">
        <v>321003</v>
      </c>
      <c r="H17" s="6" t="s">
        <v>43</v>
      </c>
      <c r="I17" s="6">
        <v>10.92</v>
      </c>
      <c r="J17" s="6">
        <f t="shared" si="2"/>
        <v>9</v>
      </c>
    </row>
    <row r="18" spans="1:10" x14ac:dyDescent="0.6">
      <c r="A18" s="6" t="s">
        <v>44</v>
      </c>
      <c r="B18" s="6" t="s">
        <v>36</v>
      </c>
      <c r="C18" s="6" t="s">
        <v>45</v>
      </c>
      <c r="D18" s="8">
        <v>6761</v>
      </c>
      <c r="G18" s="6">
        <v>321004</v>
      </c>
      <c r="H18" s="6" t="s">
        <v>46</v>
      </c>
      <c r="I18" s="6">
        <v>10.56</v>
      </c>
      <c r="J18" s="6">
        <f t="shared" si="2"/>
        <v>1</v>
      </c>
    </row>
    <row r="19" spans="1:10" x14ac:dyDescent="0.6">
      <c r="A19" s="6" t="s">
        <v>47</v>
      </c>
      <c r="B19" s="6" t="s">
        <v>36</v>
      </c>
      <c r="C19" s="6" t="s">
        <v>45</v>
      </c>
      <c r="D19" s="8">
        <v>5941</v>
      </c>
      <c r="G19" s="6">
        <v>321005</v>
      </c>
      <c r="H19" s="6" t="s">
        <v>48</v>
      </c>
      <c r="I19" s="6">
        <v>10.84</v>
      </c>
      <c r="J19" s="6">
        <f t="shared" si="2"/>
        <v>7</v>
      </c>
    </row>
    <row r="20" spans="1:10" x14ac:dyDescent="0.6">
      <c r="A20" s="6" t="s">
        <v>49</v>
      </c>
      <c r="B20" s="6" t="s">
        <v>50</v>
      </c>
      <c r="C20" s="6" t="s">
        <v>37</v>
      </c>
      <c r="D20" s="8">
        <v>4492</v>
      </c>
      <c r="G20" s="6">
        <v>321006</v>
      </c>
      <c r="H20" s="6" t="s">
        <v>51</v>
      </c>
      <c r="I20" s="6">
        <v>10.68</v>
      </c>
      <c r="J20" s="6">
        <f t="shared" si="2"/>
        <v>5</v>
      </c>
    </row>
    <row r="21" spans="1:10" x14ac:dyDescent="0.6">
      <c r="A21" s="6" t="s">
        <v>52</v>
      </c>
      <c r="B21" s="6" t="s">
        <v>50</v>
      </c>
      <c r="C21" s="6" t="s">
        <v>40</v>
      </c>
      <c r="D21" s="8">
        <v>5927</v>
      </c>
      <c r="G21" s="6">
        <v>321007</v>
      </c>
      <c r="H21" s="6" t="s">
        <v>53</v>
      </c>
      <c r="I21" s="6">
        <v>10.61</v>
      </c>
      <c r="J21" s="6">
        <f t="shared" si="2"/>
        <v>3</v>
      </c>
    </row>
    <row r="22" spans="1:10" x14ac:dyDescent="0.6">
      <c r="A22" s="6" t="s">
        <v>54</v>
      </c>
      <c r="B22" s="6" t="s">
        <v>50</v>
      </c>
      <c r="C22" s="6" t="s">
        <v>40</v>
      </c>
      <c r="D22" s="8">
        <v>6315</v>
      </c>
      <c r="E22" s="1" t="s">
        <v>55</v>
      </c>
      <c r="G22" s="6">
        <v>321008</v>
      </c>
      <c r="H22" s="6" t="s">
        <v>56</v>
      </c>
      <c r="I22" s="6"/>
      <c r="J22" s="6" t="str">
        <f t="shared" si="2"/>
        <v>실격</v>
      </c>
    </row>
    <row r="23" spans="1:10" x14ac:dyDescent="0.6">
      <c r="A23" s="6" t="s">
        <v>57</v>
      </c>
      <c r="B23" s="6" t="s">
        <v>50</v>
      </c>
      <c r="C23" s="6" t="s">
        <v>45</v>
      </c>
      <c r="D23" s="8">
        <v>3067</v>
      </c>
      <c r="E23" s="6" t="s">
        <v>230</v>
      </c>
      <c r="G23" s="6">
        <v>321009</v>
      </c>
      <c r="H23" s="6" t="s">
        <v>58</v>
      </c>
      <c r="I23" s="6">
        <v>10.59</v>
      </c>
      <c r="J23" s="6">
        <f t="shared" si="2"/>
        <v>2</v>
      </c>
    </row>
    <row r="24" spans="1:10" x14ac:dyDescent="0.6">
      <c r="A24" s="28" t="s">
        <v>59</v>
      </c>
      <c r="B24" s="29"/>
      <c r="C24" s="30"/>
      <c r="D24" s="8">
        <f>ROUND(DSUM(A14:D23,4,E23:E24)/DCOUNTA(A14:D23,4,E23:E24),-2)</f>
        <v>5100</v>
      </c>
      <c r="E24" s="6" t="s">
        <v>231</v>
      </c>
      <c r="G24" s="6">
        <v>321010</v>
      </c>
      <c r="H24" s="6" t="s">
        <v>60</v>
      </c>
      <c r="I24" s="6">
        <v>10.72</v>
      </c>
      <c r="J24" s="6">
        <f t="shared" si="2"/>
        <v>6</v>
      </c>
    </row>
    <row r="26" spans="1:10" x14ac:dyDescent="0.6">
      <c r="A26" s="4" t="s">
        <v>61</v>
      </c>
      <c r="B26" s="5" t="s">
        <v>184</v>
      </c>
    </row>
    <row r="27" spans="1:10" x14ac:dyDescent="0.6">
      <c r="A27" s="6" t="s">
        <v>185</v>
      </c>
      <c r="B27" s="6" t="s">
        <v>186</v>
      </c>
      <c r="C27" s="6" t="s">
        <v>187</v>
      </c>
    </row>
    <row r="28" spans="1:10" x14ac:dyDescent="0.6">
      <c r="A28" s="6">
        <v>10201</v>
      </c>
      <c r="B28" s="6" t="s">
        <v>188</v>
      </c>
      <c r="C28" s="11">
        <v>0.10038194444444444</v>
      </c>
    </row>
    <row r="29" spans="1:10" x14ac:dyDescent="0.6">
      <c r="A29" s="6">
        <v>35014</v>
      </c>
      <c r="B29" s="6" t="s">
        <v>189</v>
      </c>
      <c r="C29" s="11">
        <v>9.6828703703703708E-2</v>
      </c>
    </row>
    <row r="30" spans="1:10" x14ac:dyDescent="0.6">
      <c r="A30" s="6">
        <v>22009</v>
      </c>
      <c r="B30" s="6" t="s">
        <v>190</v>
      </c>
      <c r="C30" s="11">
        <v>9.3148148148148147E-2</v>
      </c>
    </row>
    <row r="31" spans="1:10" x14ac:dyDescent="0.6">
      <c r="A31" s="6">
        <v>30871</v>
      </c>
      <c r="B31" s="6" t="s">
        <v>191</v>
      </c>
      <c r="C31" s="11">
        <v>0.10832175925925926</v>
      </c>
    </row>
    <row r="32" spans="1:10" x14ac:dyDescent="0.6">
      <c r="A32" s="6">
        <v>29665</v>
      </c>
      <c r="B32" s="6" t="s">
        <v>192</v>
      </c>
      <c r="C32" s="11">
        <v>0.10306712962962962</v>
      </c>
    </row>
    <row r="33" spans="1:5" x14ac:dyDescent="0.6">
      <c r="A33" s="6">
        <v>13954</v>
      </c>
      <c r="B33" s="6" t="s">
        <v>193</v>
      </c>
      <c r="C33" s="11">
        <v>9.8043981481481482E-2</v>
      </c>
      <c r="D33" s="31" t="s">
        <v>194</v>
      </c>
      <c r="E33" s="31"/>
    </row>
    <row r="34" spans="1:5" x14ac:dyDescent="0.6">
      <c r="A34" s="6">
        <v>24832</v>
      </c>
      <c r="B34" s="6" t="s">
        <v>195</v>
      </c>
      <c r="C34" s="11">
        <v>9.6261574074074083E-2</v>
      </c>
      <c r="D34" s="32" t="str">
        <f>HOUR(SMALL(C28:C34,1))&amp;"시간"&amp;MINUTE(SMALL(C28:C34,1))&amp;"분"&amp;SECOND(SMALL(C28:C34,1))&amp;"초"</f>
        <v>2시간14분8초</v>
      </c>
      <c r="E34" s="32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opLeftCell="A12" workbookViewId="0">
      <selection activeCell="B24" sqref="B24"/>
    </sheetView>
  </sheetViews>
  <sheetFormatPr defaultRowHeight="16.899999999999999" x14ac:dyDescent="0.6"/>
  <cols>
    <col min="1" max="1" width="18.4375" bestFit="1" customWidth="1"/>
    <col min="2" max="5" width="12.25" bestFit="1" customWidth="1"/>
    <col min="6" max="6" width="13.375" bestFit="1" customWidth="1"/>
    <col min="7" max="9" width="14" bestFit="1" customWidth="1"/>
    <col min="10" max="11" width="18.4375" bestFit="1" customWidth="1"/>
  </cols>
  <sheetData>
    <row r="1" spans="1:5" ht="20.65" x14ac:dyDescent="0.6">
      <c r="A1" s="22" t="s">
        <v>123</v>
      </c>
      <c r="B1" s="22"/>
      <c r="C1" s="22"/>
      <c r="D1" s="22"/>
      <c r="E1" s="22"/>
    </row>
    <row r="3" spans="1:5" x14ac:dyDescent="0.6">
      <c r="A3" s="6" t="s">
        <v>9</v>
      </c>
      <c r="B3" s="6" t="s">
        <v>124</v>
      </c>
      <c r="C3" s="6" t="s">
        <v>125</v>
      </c>
      <c r="D3" s="6" t="s">
        <v>126</v>
      </c>
      <c r="E3" s="6" t="s">
        <v>127</v>
      </c>
    </row>
    <row r="4" spans="1:5" x14ac:dyDescent="0.6">
      <c r="A4" s="6" t="s">
        <v>128</v>
      </c>
      <c r="B4" s="7">
        <v>46083</v>
      </c>
      <c r="C4" s="6" t="s">
        <v>129</v>
      </c>
      <c r="D4" s="6">
        <v>250</v>
      </c>
      <c r="E4" s="8">
        <f t="shared" ref="E4:E15" si="0">D4*35000</f>
        <v>8750000</v>
      </c>
    </row>
    <row r="5" spans="1:5" x14ac:dyDescent="0.6">
      <c r="A5" s="6" t="s">
        <v>130</v>
      </c>
      <c r="B5" s="7">
        <v>46084</v>
      </c>
      <c r="C5" s="6" t="s">
        <v>131</v>
      </c>
      <c r="D5" s="6">
        <v>230</v>
      </c>
      <c r="E5" s="8">
        <f t="shared" si="0"/>
        <v>8050000</v>
      </c>
    </row>
    <row r="6" spans="1:5" x14ac:dyDescent="0.6">
      <c r="A6" s="6" t="s">
        <v>132</v>
      </c>
      <c r="B6" s="7">
        <v>46086</v>
      </c>
      <c r="C6" s="6" t="s">
        <v>133</v>
      </c>
      <c r="D6" s="6">
        <v>280</v>
      </c>
      <c r="E6" s="8">
        <f t="shared" si="0"/>
        <v>9800000</v>
      </c>
    </row>
    <row r="7" spans="1:5" x14ac:dyDescent="0.6">
      <c r="A7" s="6" t="s">
        <v>134</v>
      </c>
      <c r="B7" s="7">
        <v>46090</v>
      </c>
      <c r="C7" s="6" t="s">
        <v>135</v>
      </c>
      <c r="D7" s="6">
        <v>320</v>
      </c>
      <c r="E7" s="8">
        <f t="shared" si="0"/>
        <v>11200000</v>
      </c>
    </row>
    <row r="8" spans="1:5" x14ac:dyDescent="0.6">
      <c r="A8" s="6" t="s">
        <v>130</v>
      </c>
      <c r="B8" s="7">
        <v>46113</v>
      </c>
      <c r="C8" s="6" t="s">
        <v>136</v>
      </c>
      <c r="D8" s="6">
        <v>160</v>
      </c>
      <c r="E8" s="8">
        <f t="shared" si="0"/>
        <v>5600000</v>
      </c>
    </row>
    <row r="9" spans="1:5" x14ac:dyDescent="0.6">
      <c r="A9" s="6" t="s">
        <v>128</v>
      </c>
      <c r="B9" s="7">
        <v>46115</v>
      </c>
      <c r="C9" s="6" t="s">
        <v>137</v>
      </c>
      <c r="D9" s="6">
        <v>290</v>
      </c>
      <c r="E9" s="8">
        <f t="shared" si="0"/>
        <v>10150000</v>
      </c>
    </row>
    <row r="10" spans="1:5" x14ac:dyDescent="0.6">
      <c r="A10" s="6" t="s">
        <v>132</v>
      </c>
      <c r="B10" s="7">
        <v>46117</v>
      </c>
      <c r="C10" s="6" t="s">
        <v>138</v>
      </c>
      <c r="D10" s="6">
        <v>270</v>
      </c>
      <c r="E10" s="8">
        <f t="shared" si="0"/>
        <v>9450000</v>
      </c>
    </row>
    <row r="11" spans="1:5" x14ac:dyDescent="0.6">
      <c r="A11" s="6" t="s">
        <v>134</v>
      </c>
      <c r="B11" s="7">
        <v>46119</v>
      </c>
      <c r="C11" s="6" t="s">
        <v>139</v>
      </c>
      <c r="D11" s="6">
        <v>260</v>
      </c>
      <c r="E11" s="8">
        <f t="shared" si="0"/>
        <v>9100000</v>
      </c>
    </row>
    <row r="12" spans="1:5" x14ac:dyDescent="0.6">
      <c r="A12" s="6" t="s">
        <v>130</v>
      </c>
      <c r="B12" s="7">
        <v>46145</v>
      </c>
      <c r="C12" s="6" t="s">
        <v>140</v>
      </c>
      <c r="D12" s="6">
        <v>190</v>
      </c>
      <c r="E12" s="8">
        <f t="shared" si="0"/>
        <v>6650000</v>
      </c>
    </row>
    <row r="13" spans="1:5" x14ac:dyDescent="0.6">
      <c r="A13" s="6" t="s">
        <v>134</v>
      </c>
      <c r="B13" s="7">
        <v>46148</v>
      </c>
      <c r="C13" s="6" t="s">
        <v>141</v>
      </c>
      <c r="D13" s="6">
        <v>250</v>
      </c>
      <c r="E13" s="8">
        <f t="shared" si="0"/>
        <v>8750000</v>
      </c>
    </row>
    <row r="14" spans="1:5" x14ac:dyDescent="0.6">
      <c r="A14" s="6" t="s">
        <v>128</v>
      </c>
      <c r="B14" s="7">
        <v>46149</v>
      </c>
      <c r="C14" s="6" t="s">
        <v>142</v>
      </c>
      <c r="D14" s="6">
        <v>120</v>
      </c>
      <c r="E14" s="8">
        <f t="shared" si="0"/>
        <v>4200000</v>
      </c>
    </row>
    <row r="15" spans="1:5" x14ac:dyDescent="0.6">
      <c r="A15" s="6" t="s">
        <v>132</v>
      </c>
      <c r="B15" s="7">
        <v>46152</v>
      </c>
      <c r="C15" s="6" t="s">
        <v>143</v>
      </c>
      <c r="D15" s="6">
        <v>280</v>
      </c>
      <c r="E15" s="8">
        <f t="shared" si="0"/>
        <v>9800000</v>
      </c>
    </row>
    <row r="20" spans="1:4" x14ac:dyDescent="0.6">
      <c r="B20" s="18" t="s">
        <v>234</v>
      </c>
    </row>
    <row r="21" spans="1:4" x14ac:dyDescent="0.6">
      <c r="A21" s="18" t="s">
        <v>232</v>
      </c>
      <c r="B21" t="s">
        <v>128</v>
      </c>
      <c r="C21" t="s">
        <v>130</v>
      </c>
      <c r="D21" t="s">
        <v>233</v>
      </c>
    </row>
    <row r="22" spans="1:4" x14ac:dyDescent="0.6">
      <c r="A22" s="19" t="s">
        <v>161</v>
      </c>
    </row>
    <row r="23" spans="1:4" x14ac:dyDescent="0.6">
      <c r="A23" s="15" t="s">
        <v>235</v>
      </c>
      <c r="B23">
        <v>250</v>
      </c>
      <c r="C23">
        <v>230</v>
      </c>
      <c r="D23">
        <v>480</v>
      </c>
    </row>
    <row r="24" spans="1:4" x14ac:dyDescent="0.6">
      <c r="A24" s="15" t="s">
        <v>238</v>
      </c>
      <c r="B24" s="20">
        <v>8750000</v>
      </c>
      <c r="C24" s="20">
        <v>8050000</v>
      </c>
      <c r="D24" s="20">
        <v>16800000</v>
      </c>
    </row>
    <row r="25" spans="1:4" x14ac:dyDescent="0.6">
      <c r="A25" s="19" t="s">
        <v>162</v>
      </c>
    </row>
    <row r="26" spans="1:4" x14ac:dyDescent="0.6">
      <c r="A26" s="15" t="s">
        <v>235</v>
      </c>
      <c r="B26">
        <v>290</v>
      </c>
      <c r="C26">
        <v>160</v>
      </c>
      <c r="D26">
        <v>450</v>
      </c>
    </row>
    <row r="27" spans="1:4" x14ac:dyDescent="0.6">
      <c r="A27" s="15" t="s">
        <v>238</v>
      </c>
      <c r="B27" s="20">
        <v>10150000</v>
      </c>
      <c r="C27" s="20">
        <v>5600000</v>
      </c>
      <c r="D27" s="20">
        <v>15750000</v>
      </c>
    </row>
    <row r="28" spans="1:4" x14ac:dyDescent="0.6">
      <c r="A28" s="19" t="s">
        <v>163</v>
      </c>
    </row>
    <row r="29" spans="1:4" x14ac:dyDescent="0.6">
      <c r="A29" s="15" t="s">
        <v>235</v>
      </c>
      <c r="B29">
        <v>120</v>
      </c>
      <c r="C29">
        <v>190</v>
      </c>
      <c r="D29">
        <v>310</v>
      </c>
    </row>
    <row r="30" spans="1:4" x14ac:dyDescent="0.6">
      <c r="A30" s="15" t="s">
        <v>238</v>
      </c>
      <c r="B30" s="20">
        <v>4200000</v>
      </c>
      <c r="C30" s="20">
        <v>6650000</v>
      </c>
      <c r="D30" s="20">
        <v>10850000</v>
      </c>
    </row>
    <row r="31" spans="1:4" x14ac:dyDescent="0.6">
      <c r="A31" s="19" t="s">
        <v>236</v>
      </c>
      <c r="B31">
        <v>660</v>
      </c>
      <c r="C31">
        <v>580</v>
      </c>
      <c r="D31">
        <v>1240</v>
      </c>
    </row>
    <row r="32" spans="1:4" x14ac:dyDescent="0.6">
      <c r="A32" s="19" t="s">
        <v>237</v>
      </c>
      <c r="B32" s="20">
        <v>23100000</v>
      </c>
      <c r="C32" s="20">
        <v>20300000</v>
      </c>
      <c r="D32" s="20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>
      <selection activeCell="F11" sqref="F11:I13"/>
    </sheetView>
  </sheetViews>
  <sheetFormatPr defaultRowHeight="16.899999999999999" x14ac:dyDescent="0.6"/>
  <cols>
    <col min="1" max="1" width="10.5625" customWidth="1"/>
    <col min="2" max="4" width="10.0625" customWidth="1"/>
    <col min="6" max="6" width="10.5625" customWidth="1"/>
    <col min="7" max="9" width="10.0625" customWidth="1"/>
  </cols>
  <sheetData>
    <row r="1" spans="1:9" x14ac:dyDescent="0.6">
      <c r="A1" s="3" t="s">
        <v>6</v>
      </c>
      <c r="B1" s="5" t="s">
        <v>144</v>
      </c>
      <c r="D1" s="9" t="s">
        <v>145</v>
      </c>
      <c r="F1" s="4" t="s">
        <v>7</v>
      </c>
      <c r="G1" s="5" t="s">
        <v>146</v>
      </c>
      <c r="I1" s="9" t="s">
        <v>145</v>
      </c>
    </row>
    <row r="2" spans="1:9" x14ac:dyDescent="0.6">
      <c r="A2" s="6" t="s">
        <v>9</v>
      </c>
      <c r="B2" s="6" t="s">
        <v>147</v>
      </c>
      <c r="C2" s="6" t="s">
        <v>148</v>
      </c>
      <c r="D2" s="6" t="s">
        <v>149</v>
      </c>
      <c r="F2" s="6" t="s">
        <v>9</v>
      </c>
      <c r="G2" s="6" t="s">
        <v>147</v>
      </c>
      <c r="H2" s="6" t="s">
        <v>148</v>
      </c>
      <c r="I2" s="6" t="s">
        <v>149</v>
      </c>
    </row>
    <row r="3" spans="1:9" x14ac:dyDescent="0.6">
      <c r="A3" s="6" t="s">
        <v>150</v>
      </c>
      <c r="B3" s="8">
        <v>110523</v>
      </c>
      <c r="C3" s="8">
        <v>61579</v>
      </c>
      <c r="D3" s="8">
        <v>140849</v>
      </c>
      <c r="F3" s="6" t="s">
        <v>150</v>
      </c>
      <c r="G3" s="8">
        <v>122803</v>
      </c>
      <c r="H3" s="8">
        <v>66214</v>
      </c>
      <c r="I3" s="8">
        <v>142272</v>
      </c>
    </row>
    <row r="4" spans="1:9" x14ac:dyDescent="0.6">
      <c r="A4" s="6" t="s">
        <v>151</v>
      </c>
      <c r="B4" s="8">
        <v>91232</v>
      </c>
      <c r="C4" s="8">
        <v>116204</v>
      </c>
      <c r="D4" s="8">
        <v>128325</v>
      </c>
      <c r="F4" s="6" t="s">
        <v>151</v>
      </c>
      <c r="G4" s="8">
        <v>90329</v>
      </c>
      <c r="H4" s="8">
        <v>123621</v>
      </c>
      <c r="I4" s="8">
        <v>141016</v>
      </c>
    </row>
    <row r="5" spans="1:9" x14ac:dyDescent="0.6">
      <c r="A5" s="6" t="s">
        <v>152</v>
      </c>
      <c r="B5" s="8">
        <v>146620</v>
      </c>
      <c r="C5" s="8">
        <v>106968</v>
      </c>
      <c r="D5" s="8">
        <v>93171</v>
      </c>
      <c r="F5" s="6" t="s">
        <v>152</v>
      </c>
      <c r="G5" s="8">
        <v>137028</v>
      </c>
      <c r="H5" s="8">
        <v>111425</v>
      </c>
      <c r="I5" s="8">
        <v>96053</v>
      </c>
    </row>
    <row r="6" spans="1:9" x14ac:dyDescent="0.6">
      <c r="A6" s="6" t="s">
        <v>153</v>
      </c>
      <c r="B6" s="8">
        <v>109703</v>
      </c>
      <c r="C6" s="8">
        <v>132462</v>
      </c>
      <c r="D6" s="8">
        <v>106147</v>
      </c>
      <c r="F6" s="6" t="s">
        <v>153</v>
      </c>
      <c r="G6" s="8">
        <v>113096</v>
      </c>
      <c r="H6" s="8">
        <v>128604</v>
      </c>
      <c r="I6" s="8">
        <v>115377</v>
      </c>
    </row>
    <row r="7" spans="1:9" x14ac:dyDescent="0.6">
      <c r="A7" s="6" t="s">
        <v>154</v>
      </c>
      <c r="B7" s="8">
        <v>51997</v>
      </c>
      <c r="C7" s="8">
        <v>73957</v>
      </c>
      <c r="D7" s="8">
        <v>130856</v>
      </c>
      <c r="F7" s="6" t="s">
        <v>154</v>
      </c>
      <c r="G7" s="8">
        <v>49521</v>
      </c>
      <c r="H7" s="8">
        <v>76244</v>
      </c>
      <c r="I7" s="8">
        <v>137743</v>
      </c>
    </row>
    <row r="8" spans="1:9" x14ac:dyDescent="0.6">
      <c r="A8" s="6" t="s">
        <v>155</v>
      </c>
      <c r="B8" s="8">
        <v>79689</v>
      </c>
      <c r="C8" s="8">
        <v>124114</v>
      </c>
      <c r="D8" s="8">
        <v>128929</v>
      </c>
      <c r="F8" s="6" t="s">
        <v>155</v>
      </c>
      <c r="G8" s="8">
        <v>73109</v>
      </c>
      <c r="H8" s="8">
        <v>113866</v>
      </c>
      <c r="I8" s="8">
        <v>120494</v>
      </c>
    </row>
    <row r="10" spans="1:9" x14ac:dyDescent="0.6">
      <c r="A10" s="4" t="s">
        <v>24</v>
      </c>
      <c r="B10" s="5" t="s">
        <v>156</v>
      </c>
      <c r="D10" s="9" t="s">
        <v>145</v>
      </c>
      <c r="F10" s="4" t="s">
        <v>26</v>
      </c>
      <c r="G10" s="5" t="s">
        <v>157</v>
      </c>
      <c r="I10" s="9" t="s">
        <v>145</v>
      </c>
    </row>
    <row r="11" spans="1:9" x14ac:dyDescent="0.6">
      <c r="A11" s="6" t="s">
        <v>9</v>
      </c>
      <c r="B11" s="6" t="s">
        <v>147</v>
      </c>
      <c r="C11" s="6" t="s">
        <v>148</v>
      </c>
      <c r="D11" s="6" t="s">
        <v>149</v>
      </c>
      <c r="F11" s="6" t="s">
        <v>9</v>
      </c>
      <c r="G11" s="6" t="s">
        <v>147</v>
      </c>
      <c r="H11" s="6" t="s">
        <v>148</v>
      </c>
      <c r="I11" s="6" t="s">
        <v>149</v>
      </c>
    </row>
    <row r="12" spans="1:9" x14ac:dyDescent="0.6">
      <c r="A12" s="6" t="s">
        <v>150</v>
      </c>
      <c r="B12" s="8">
        <v>123151</v>
      </c>
      <c r="C12" s="8">
        <v>60969</v>
      </c>
      <c r="D12" s="8">
        <v>153097</v>
      </c>
      <c r="F12" s="6" t="s">
        <v>150</v>
      </c>
      <c r="G12" s="33">
        <v>118825.66666666667</v>
      </c>
      <c r="H12" s="33">
        <v>62920.666666666664</v>
      </c>
      <c r="I12" s="33">
        <v>145406</v>
      </c>
    </row>
    <row r="13" spans="1:9" x14ac:dyDescent="0.6">
      <c r="A13" s="6" t="s">
        <v>151</v>
      </c>
      <c r="B13" s="8">
        <v>82938</v>
      </c>
      <c r="C13" s="8">
        <v>113925</v>
      </c>
      <c r="D13" s="8">
        <v>135079</v>
      </c>
      <c r="F13" s="6" t="s">
        <v>151</v>
      </c>
      <c r="G13" s="33">
        <v>88166.333333333328</v>
      </c>
      <c r="H13" s="33">
        <v>117916.66666666667</v>
      </c>
      <c r="I13" s="33">
        <v>134806.66666666666</v>
      </c>
    </row>
    <row r="14" spans="1:9" x14ac:dyDescent="0.6">
      <c r="A14" s="6" t="s">
        <v>152</v>
      </c>
      <c r="B14" s="8">
        <v>140981</v>
      </c>
      <c r="C14" s="8">
        <v>101874</v>
      </c>
      <c r="D14" s="8">
        <v>84701</v>
      </c>
    </row>
    <row r="15" spans="1:9" x14ac:dyDescent="0.6">
      <c r="A15" s="6" t="s">
        <v>153</v>
      </c>
      <c r="B15" s="8">
        <v>109703</v>
      </c>
      <c r="C15" s="8">
        <v>122650</v>
      </c>
      <c r="D15" s="8">
        <v>112922</v>
      </c>
    </row>
    <row r="16" spans="1:9" x14ac:dyDescent="0.6">
      <c r="A16" s="6" t="s">
        <v>154</v>
      </c>
      <c r="B16" s="8">
        <v>47704</v>
      </c>
      <c r="C16" s="8">
        <v>73957</v>
      </c>
      <c r="D16" s="8">
        <v>124625</v>
      </c>
    </row>
    <row r="17" spans="1:4" x14ac:dyDescent="0.6">
      <c r="A17" s="6" t="s">
        <v>155</v>
      </c>
      <c r="B17" s="8">
        <v>79689</v>
      </c>
      <c r="C17" s="8">
        <v>114920</v>
      </c>
      <c r="D17" s="8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H13" sqref="H13"/>
    </sheetView>
  </sheetViews>
  <sheetFormatPr defaultRowHeight="16.899999999999999" x14ac:dyDescent="0.6"/>
  <cols>
    <col min="2" max="8" width="8.0625" customWidth="1"/>
  </cols>
  <sheetData>
    <row r="1" spans="1:8" ht="20.65" x14ac:dyDescent="0.6">
      <c r="A1" s="22" t="s">
        <v>158</v>
      </c>
      <c r="B1" s="22"/>
      <c r="C1" s="22"/>
      <c r="D1" s="22"/>
      <c r="E1" s="22"/>
      <c r="F1" s="22"/>
      <c r="G1" s="22"/>
      <c r="H1" s="22"/>
    </row>
    <row r="2" spans="1:8" x14ac:dyDescent="0.6">
      <c r="H2" s="9" t="s">
        <v>173</v>
      </c>
    </row>
    <row r="3" spans="1:8" x14ac:dyDescent="0.6">
      <c r="A3" s="6" t="s">
        <v>62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  <c r="H3" s="6" t="s">
        <v>165</v>
      </c>
    </row>
    <row r="4" spans="1:8" x14ac:dyDescent="0.6">
      <c r="A4" s="6" t="s">
        <v>166</v>
      </c>
      <c r="B4" s="21">
        <v>1826</v>
      </c>
      <c r="C4" s="21">
        <v>1619</v>
      </c>
      <c r="D4" s="21">
        <v>1765</v>
      </c>
      <c r="E4" s="21">
        <v>1585</v>
      </c>
      <c r="F4" s="21">
        <v>1678</v>
      </c>
      <c r="G4" s="21">
        <v>1509</v>
      </c>
      <c r="H4" s="21">
        <f>SUM(B4:G4)</f>
        <v>9982</v>
      </c>
    </row>
    <row r="5" spans="1:8" x14ac:dyDescent="0.6">
      <c r="A5" s="6" t="s">
        <v>167</v>
      </c>
      <c r="B5" s="21">
        <v>1126</v>
      </c>
      <c r="C5" s="21">
        <v>1325</v>
      </c>
      <c r="D5" s="21">
        <v>1545</v>
      </c>
      <c r="E5" s="21">
        <v>1599</v>
      </c>
      <c r="F5" s="21">
        <v>1620</v>
      </c>
      <c r="G5" s="21">
        <v>1572</v>
      </c>
      <c r="H5" s="21">
        <f t="shared" ref="H5:H10" si="0">SUM(B5:G5)</f>
        <v>8787</v>
      </c>
    </row>
    <row r="6" spans="1:8" x14ac:dyDescent="0.6">
      <c r="A6" s="6" t="s">
        <v>168</v>
      </c>
      <c r="B6" s="21">
        <v>674</v>
      </c>
      <c r="C6" s="21">
        <v>694</v>
      </c>
      <c r="D6" s="21">
        <v>706</v>
      </c>
      <c r="E6" s="21">
        <v>627</v>
      </c>
      <c r="F6" s="21">
        <v>762</v>
      </c>
      <c r="G6" s="21">
        <v>834</v>
      </c>
      <c r="H6" s="21">
        <f t="shared" si="0"/>
        <v>4297</v>
      </c>
    </row>
    <row r="7" spans="1:8" x14ac:dyDescent="0.6">
      <c r="A7" s="6" t="s">
        <v>169</v>
      </c>
      <c r="B7" s="21">
        <v>972</v>
      </c>
      <c r="C7" s="21">
        <v>1067</v>
      </c>
      <c r="D7" s="21">
        <v>904</v>
      </c>
      <c r="E7" s="21">
        <v>867</v>
      </c>
      <c r="F7" s="21">
        <v>1068</v>
      </c>
      <c r="G7" s="21">
        <v>975</v>
      </c>
      <c r="H7" s="21">
        <f t="shared" si="0"/>
        <v>5853</v>
      </c>
    </row>
    <row r="8" spans="1:8" x14ac:dyDescent="0.6">
      <c r="A8" s="6" t="s">
        <v>170</v>
      </c>
      <c r="B8" s="21">
        <v>1067</v>
      </c>
      <c r="C8" s="21">
        <v>957</v>
      </c>
      <c r="D8" s="21">
        <v>1055</v>
      </c>
      <c r="E8" s="21">
        <v>1136</v>
      </c>
      <c r="F8" s="21">
        <v>1132</v>
      </c>
      <c r="G8" s="21">
        <v>1085</v>
      </c>
      <c r="H8" s="21">
        <f t="shared" si="0"/>
        <v>6432</v>
      </c>
    </row>
    <row r="9" spans="1:8" x14ac:dyDescent="0.6">
      <c r="A9" s="6" t="s">
        <v>171</v>
      </c>
      <c r="B9" s="21">
        <v>864</v>
      </c>
      <c r="C9" s="21">
        <v>768</v>
      </c>
      <c r="D9" s="21">
        <v>697</v>
      </c>
      <c r="E9" s="21">
        <v>770</v>
      </c>
      <c r="F9" s="21">
        <v>768</v>
      </c>
      <c r="G9" s="21">
        <v>862</v>
      </c>
      <c r="H9" s="21">
        <f t="shared" si="0"/>
        <v>4729</v>
      </c>
    </row>
    <row r="10" spans="1:8" x14ac:dyDescent="0.6">
      <c r="A10" s="6" t="s">
        <v>172</v>
      </c>
      <c r="B10" s="21">
        <v>1358</v>
      </c>
      <c r="C10" s="21">
        <v>1209</v>
      </c>
      <c r="D10" s="21">
        <v>1167</v>
      </c>
      <c r="E10" s="21">
        <v>1215</v>
      </c>
      <c r="F10" s="21">
        <v>1267</v>
      </c>
      <c r="G10" s="21">
        <v>1187</v>
      </c>
      <c r="H10" s="21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workbookViewId="0">
      <selection activeCell="L21" sqref="L21"/>
    </sheetView>
  </sheetViews>
  <sheetFormatPr defaultRowHeight="16.899999999999999" x14ac:dyDescent="0.6"/>
  <sheetData>
    <row r="1" spans="1:6" ht="20.65" x14ac:dyDescent="0.6">
      <c r="A1" s="22" t="s">
        <v>174</v>
      </c>
      <c r="B1" s="22"/>
      <c r="C1" s="22"/>
      <c r="D1" s="22"/>
      <c r="E1" s="22"/>
      <c r="F1" s="22"/>
    </row>
    <row r="3" spans="1:6" x14ac:dyDescent="0.6">
      <c r="A3" s="6" t="s">
        <v>1</v>
      </c>
      <c r="B3" s="6" t="s">
        <v>2</v>
      </c>
      <c r="C3" s="6" t="s">
        <v>3</v>
      </c>
      <c r="D3" s="6" t="s">
        <v>175</v>
      </c>
      <c r="E3" s="6" t="s">
        <v>176</v>
      </c>
      <c r="F3" s="6" t="s">
        <v>97</v>
      </c>
    </row>
    <row r="4" spans="1:6" x14ac:dyDescent="0.6">
      <c r="A4" s="6" t="s">
        <v>177</v>
      </c>
      <c r="B4" s="6" t="s">
        <v>4</v>
      </c>
      <c r="C4" s="6">
        <v>69</v>
      </c>
      <c r="D4" s="6">
        <v>77</v>
      </c>
      <c r="E4" s="6">
        <v>86</v>
      </c>
      <c r="F4" s="10">
        <f t="shared" ref="F4:F10" si="0">AVERAGE(C4:E4)</f>
        <v>77.333333333333329</v>
      </c>
    </row>
    <row r="5" spans="1:6" x14ac:dyDescent="0.6">
      <c r="A5" s="6" t="s">
        <v>178</v>
      </c>
      <c r="B5" s="6" t="s">
        <v>5</v>
      </c>
      <c r="C5" s="6">
        <v>78</v>
      </c>
      <c r="D5" s="6">
        <v>95</v>
      </c>
      <c r="E5" s="6">
        <v>78</v>
      </c>
      <c r="F5" s="10">
        <f t="shared" si="0"/>
        <v>83.666666666666671</v>
      </c>
    </row>
    <row r="6" spans="1:6" x14ac:dyDescent="0.6">
      <c r="A6" s="6" t="s">
        <v>179</v>
      </c>
      <c r="B6" s="6" t="s">
        <v>4</v>
      </c>
      <c r="C6" s="6">
        <v>99</v>
      </c>
      <c r="D6" s="6">
        <v>98</v>
      </c>
      <c r="E6" s="6">
        <v>83</v>
      </c>
      <c r="F6" s="10">
        <f t="shared" si="0"/>
        <v>93.333333333333329</v>
      </c>
    </row>
    <row r="7" spans="1:6" x14ac:dyDescent="0.6">
      <c r="A7" s="6" t="s">
        <v>180</v>
      </c>
      <c r="B7" s="6" t="s">
        <v>4</v>
      </c>
      <c r="C7" s="6">
        <v>67</v>
      </c>
      <c r="D7" s="6">
        <v>81</v>
      </c>
      <c r="E7" s="6">
        <v>67</v>
      </c>
      <c r="F7" s="10">
        <f t="shared" si="0"/>
        <v>71.666666666666671</v>
      </c>
    </row>
    <row r="8" spans="1:6" x14ac:dyDescent="0.6">
      <c r="A8" s="6" t="s">
        <v>181</v>
      </c>
      <c r="B8" s="6" t="s">
        <v>5</v>
      </c>
      <c r="C8" s="6">
        <v>86</v>
      </c>
      <c r="D8" s="6">
        <v>86</v>
      </c>
      <c r="E8" s="6">
        <v>74</v>
      </c>
      <c r="F8" s="10">
        <f t="shared" si="0"/>
        <v>82</v>
      </c>
    </row>
    <row r="9" spans="1:6" x14ac:dyDescent="0.6">
      <c r="A9" s="6" t="s">
        <v>182</v>
      </c>
      <c r="B9" s="6" t="s">
        <v>5</v>
      </c>
      <c r="C9" s="6">
        <v>81</v>
      </c>
      <c r="D9" s="6">
        <v>83</v>
      </c>
      <c r="E9" s="6">
        <v>98</v>
      </c>
      <c r="F9" s="10">
        <f t="shared" si="0"/>
        <v>87.333333333333329</v>
      </c>
    </row>
    <row r="10" spans="1:6" x14ac:dyDescent="0.6">
      <c r="A10" s="6" t="s">
        <v>183</v>
      </c>
      <c r="B10" s="6" t="s">
        <v>4</v>
      </c>
      <c r="C10" s="6">
        <v>95</v>
      </c>
      <c r="D10" s="6">
        <v>78</v>
      </c>
      <c r="E10" s="6">
        <v>89</v>
      </c>
      <c r="F10" s="10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종찬 이</cp:lastModifiedBy>
  <dcterms:created xsi:type="dcterms:W3CDTF">2023-04-27T08:01:32Z</dcterms:created>
  <dcterms:modified xsi:type="dcterms:W3CDTF">2026-11-04T09:27:14Z</dcterms:modified>
</cp:coreProperties>
</file>