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컴활 2급 실기 파일\시나공 총정리\모의\"/>
    </mc:Choice>
  </mc:AlternateContent>
  <xr:revisionPtr revIDLastSave="0" documentId="13_ncr:1_{74E8C71D-861E-4D38-845D-FCF2E2FBAA2A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4" i="5"/>
  <c r="J4" i="9"/>
  <c r="J5" i="9"/>
  <c r="J6" i="9"/>
  <c r="J7" i="9"/>
  <c r="J8" i="9"/>
  <c r="J9" i="9"/>
  <c r="J10" i="9"/>
  <c r="J11" i="9"/>
  <c r="J3" i="9"/>
  <c r="D34" i="9"/>
  <c r="J16" i="9"/>
  <c r="J17" i="9"/>
  <c r="J18" i="9"/>
  <c r="J19" i="9"/>
  <c r="J20" i="9"/>
  <c r="J21" i="9"/>
  <c r="J22" i="9"/>
  <c r="J23" i="9"/>
  <c r="J24" i="9"/>
  <c r="J15" i="9"/>
  <c r="D24" i="9"/>
  <c r="D4" i="9"/>
  <c r="D5" i="9"/>
  <c r="D6" i="9"/>
  <c r="D7" i="9"/>
  <c r="D8" i="9"/>
  <c r="D9" i="9"/>
  <c r="D10" i="9"/>
  <c r="D11" i="9"/>
  <c r="D3" i="9"/>
  <c r="H5" i="7"/>
  <c r="H6" i="7"/>
  <c r="H7" i="7"/>
  <c r="H8" i="7"/>
  <c r="H9" i="7"/>
  <c r="H10" i="7"/>
  <c r="H4" i="7"/>
  <c r="F10" i="10"/>
  <c r="F9" i="10"/>
  <c r="F8" i="10"/>
  <c r="F7" i="10"/>
  <c r="F6" i="10"/>
  <c r="F5" i="10"/>
  <c r="F4" i="10"/>
  <c r="E5" i="5" l="1"/>
  <c r="E6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<sst xmlns="http://schemas.openxmlformats.org/spreadsheetml/2006/main" count="358" uniqueCount="264">
  <si>
    <t>아르바이트 임금지급현황</t>
  </si>
  <si>
    <t>성명</t>
  </si>
  <si>
    <t>성별</t>
  </si>
  <si>
    <t>업무</t>
  </si>
  <si>
    <t>남</t>
  </si>
  <si>
    <t>여</t>
  </si>
  <si>
    <t>[표1]</t>
  </si>
  <si>
    <t>가맹점 관리현황</t>
  </si>
  <si>
    <t>[표2]</t>
  </si>
  <si>
    <t xml:space="preserve">제품별 판매 현황 </t>
  </si>
  <si>
    <t>가맹점코드</t>
  </si>
  <si>
    <t>대표</t>
  </si>
  <si>
    <t>지역</t>
  </si>
  <si>
    <t>가입일</t>
  </si>
  <si>
    <t>제품코드</t>
  </si>
  <si>
    <t>단가</t>
  </si>
  <si>
    <t>판매량</t>
  </si>
  <si>
    <t>판매액</t>
  </si>
  <si>
    <t>결과</t>
  </si>
  <si>
    <t>160118-B</t>
  </si>
  <si>
    <t>이재석</t>
  </si>
  <si>
    <t>수원</t>
  </si>
  <si>
    <t>COM-01</t>
  </si>
  <si>
    <t>111021-H</t>
  </si>
  <si>
    <t>한초현</t>
  </si>
  <si>
    <t>안산</t>
  </si>
  <si>
    <t>IBS-01</t>
  </si>
  <si>
    <t>150828-A</t>
  </si>
  <si>
    <t>서신아</t>
  </si>
  <si>
    <t>여주</t>
  </si>
  <si>
    <t>FAN-01</t>
  </si>
  <si>
    <t>151019-C</t>
  </si>
  <si>
    <t>홍정준</t>
  </si>
  <si>
    <t>하남</t>
  </si>
  <si>
    <t>COM-02</t>
  </si>
  <si>
    <t>121120-N</t>
  </si>
  <si>
    <t>강상영</t>
  </si>
  <si>
    <t>평택</t>
  </si>
  <si>
    <t>FAN-02</t>
  </si>
  <si>
    <t>200621-K</t>
  </si>
  <si>
    <t>조승윤</t>
  </si>
  <si>
    <t>오산</t>
  </si>
  <si>
    <t>IBS-02</t>
  </si>
  <si>
    <t>150714-D</t>
  </si>
  <si>
    <t>강세명</t>
  </si>
  <si>
    <t>용인</t>
  </si>
  <si>
    <t>FAN-03</t>
  </si>
  <si>
    <t>181207-E</t>
  </si>
  <si>
    <t>김은한</t>
  </si>
  <si>
    <t>성남</t>
  </si>
  <si>
    <t>COM-03</t>
  </si>
  <si>
    <t>150420-V</t>
  </si>
  <si>
    <t>신송빈</t>
  </si>
  <si>
    <t>시흥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</si>
  <si>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</si>
  <si>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</si>
  <si>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</si>
  <si>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</si>
  <si>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</si>
  <si>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</si>
  <si>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</si>
  <si>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</si>
  <si>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</si>
  <si>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</si>
  <si>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</si>
  <si>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</si>
  <si>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</si>
  <si>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</si>
  <si>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</si>
  <si>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</si>
  <si>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</si>
  <si>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</si>
  <si>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</si>
  <si>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</si>
  <si>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</si>
  <si>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</si>
  <si>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</si>
  <si>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</si>
  <si>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</si>
  <si>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</si>
  <si>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</si>
  <si>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</si>
  <si>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</si>
  <si>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</si>
  <si>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</si>
  <si>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</si>
  <si>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</si>
  <si>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</si>
  <si>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</si>
  <si>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</si>
  <si>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</si>
  <si>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</si>
  <si>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</si>
  <si>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</si>
  <si>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</si>
  <si>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</si>
  <si>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</si>
  <si>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</si>
  <si>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</si>
  <si>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</si>
  <si>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</si>
  <si>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</si>
  <si>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</si>
  <si>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</si>
  <si>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</si>
  <si>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</si>
  <si>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</si>
  <si>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</si>
  <si>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</si>
  <si>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</si>
  <si>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</si>
  <si>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</si>
  <si>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</si>
  <si>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</si>
  <si>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</si>
  <si>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</si>
  <si>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</si>
  <si>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</si>
  <si>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</si>
  <si>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</si>
  <si>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</si>
  <si>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</si>
  <si>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</si>
  <si>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</si>
  <si>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</si>
  <si>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</si>
  <si>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</si>
  <si>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</si>
  <si>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</si>
  <si>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</si>
  <si>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</si>
  <si>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</si>
  <si>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</si>
  <si>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</si>
  <si>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</si>
  <si>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</si>
  <si>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</si>
  <si>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</si>
  <si>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</si>
  <si>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</si>
  <si>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</si>
  <si>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</si>
  <si>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</si>
  <si>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</si>
  <si>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</si>
  <si>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</si>
  <si>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</si>
  <si>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</si>
  <si>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</si>
  <si>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</si>
  <si>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</si>
  <si>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</si>
  <si>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</si>
  <si>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</si>
  <si>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</si>
  <si>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</si>
  <si>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</si>
  <si>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</si>
  <si>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</si>
  <si>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</si>
  <si>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</si>
  <si>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</si>
  <si>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</si>
  <si>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</si>
  <si>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</si>
  <si>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</si>
  <si>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</si>
  <si>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</si>
  <si>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</si>
  <si>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</si>
  <si>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</si>
  <si>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</si>
  <si>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</si>
  <si>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</si>
  <si>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</si>
  <si>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</si>
  <si>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</si>
  <si>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</si>
  <si>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</si>
  <si>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</si>
  <si>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</si>
  <si>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</si>
  <si>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</si>
  <si>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</si>
  <si>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</si>
  <si>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</si>
  <si>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</si>
  <si>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</si>
  <si>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</si>
  <si>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</si>
  <si>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</si>
  <si>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</si>
  <si>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</si>
  <si>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</si>
  <si>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</si>
  <si>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</si>
  <si>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</si>
  <si>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</si>
  <si>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</si>
  <si>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</si>
  <si>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</si>
  <si>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</si>
  <si>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</si>
  <si>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</si>
  <si>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</si>
  <si>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</si>
  <si>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</si>
  <si>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</si>
  <si>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</si>
  <si>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</si>
  <si>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</si>
  <si>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</si>
  <si>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</si>
  <si>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</si>
  <si>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</si>
  <si>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</si>
  <si>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</si>
  <si>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</si>
  <si>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</si>
  <si>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</si>
  <si>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</si>
  <si>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</si>
  <si>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</si>
  <si>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</si>
  <si>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</si>
  <si>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</si>
  <si>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</si>
  <si>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</si>
  <si>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</si>
  <si>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</si>
  <si>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</si>
  <si>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</si>
  <si>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</si>
  <si>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</si>
  <si>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</si>
  <si>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</si>
  <si>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</si>
  <si>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</si>
  <si>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</si>
  <si>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</si>
  <si>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신한324-5-3544</t>
    <phoneticPr fontId="1" type="noConversion"/>
  </si>
  <si>
    <t>국민550-1-2057</t>
    <phoneticPr fontId="1" type="noConversion"/>
  </si>
  <si>
    <t>신한254-3-9845</t>
    <phoneticPr fontId="1" type="noConversion"/>
  </si>
  <si>
    <t>촬영보조</t>
    <phoneticPr fontId="1" type="noConversion"/>
  </si>
  <si>
    <t>자재운반</t>
    <phoneticPr fontId="1" type="noConversion"/>
  </si>
  <si>
    <t>사무보조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</si>
  <si>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</si>
  <si>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</si>
  <si>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</si>
  <si>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</si>
  <si>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</si>
  <si>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남</t>
    <phoneticPr fontId="1" type="noConversion"/>
  </si>
  <si>
    <t>여</t>
    <phoneticPr fontId="1" type="noConversion"/>
  </si>
  <si>
    <t>박성훈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</si>
  <si>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</si>
  <si>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</si>
  <si>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</si>
  <si>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</si>
  <si>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직위</t>
    <phoneticPr fontId="1" type="noConversion"/>
  </si>
  <si>
    <t>대리</t>
    <phoneticPr fontId="1" type="noConversion"/>
  </si>
  <si>
    <t>국민504-3-6812</t>
    <phoneticPr fontId="1" type="noConversion"/>
  </si>
  <si>
    <t>우리122-59-908</t>
    <phoneticPr fontId="1" type="noConversion"/>
  </si>
  <si>
    <t>중국*</t>
    <phoneticPr fontId="1" type="noConversion"/>
  </si>
  <si>
    <t>미국*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</si>
</sst>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9" formatCode="&quot;₩&quot;#,##0_);[Red]\(&quot;₩&quot;#,##0\)"/>
    <numFmt numFmtId="180" formatCode="0&quot;개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" xfId="1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7" fillId="0" borderId="7" xfId="2" applyAlignment="1">
      <alignment horizontal="centerContinuous" vertical="center"/>
    </xf>
    <xf numFmtId="0" fontId="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indent="1"/>
    </xf>
    <xf numFmtId="41" fontId="8" fillId="0" borderId="8" xfId="1" applyFont="1" applyBorder="1">
      <alignment vertical="center"/>
    </xf>
    <xf numFmtId="180" fontId="8" fillId="0" borderId="8" xfId="0" applyNumberFormat="1" applyFont="1" applyBorder="1">
      <alignment vertical="center"/>
    </xf>
    <xf numFmtId="41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6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(차트작업!$C$4,차트작업!$C$6:$C$7,차트작업!$C$10)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(차트작업!$D$4,차트작업!$D$6:$D$7,차트작업!$D$10)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8F-4BF5-9C49-E7277FC62D8A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(차트작업!$E$4,차트작업!$E$6:$E$7,차트작업!$E$10)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8F-4BF5-9C49-E7277FC62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10</xdr:row>
          <xdr:rowOff>198120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66024BCB-9467-AE92-3BF3-27FB476FFEB6}"/>
            </a:ext>
          </a:extLst>
        </xdr:cNvPr>
        <xdr:cNvSpPr/>
      </xdr:nvSpPr>
      <xdr:spPr>
        <a:xfrm>
          <a:off x="2522220" y="2476500"/>
          <a:ext cx="12344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02.088397800922" createdVersion="8" refreshedVersion="8" minRefreshableVersion="3" recordCount="12" xr:uid="{82FB641F-EDFB-481F-9A72-667C43DCE175}">
  <cacheSource type="worksheet">
    <worksheetSource ref="A3:E15" sheet="분석작업-1"/>
  </cacheSource>
  <cacheFields count="6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3-03-02T00:00:00" maxDate="2023-05-11T00:00:00" count="12">
        <d v="2023-03-02T00:00:00"/>
        <d v="2023-03-03T00:00:00"/>
        <d v="2023-03-05T00:00:00"/>
        <d v="2023-03-09T00:00:00"/>
        <d v="2023-04-01T00:00:00"/>
        <d v="2023-04-03T00:00:00"/>
        <d v="2023-04-05T00:00:00"/>
        <d v="2023-04-07T00:00:00"/>
        <d v="2023-05-03T00:00:00"/>
        <d v="2023-05-06T00:00:00"/>
        <d v="2023-05-07T00:00:00"/>
        <d v="2023-05-10T00:00:00"/>
      </sharedItems>
      <fieldGroup par="5"/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41">
      <sharedItems containsSemiMixedTypes="0" containsString="0" containsNumber="1" containsInteger="1" minValue="4200000" maxValue="11200000"/>
    </cacheField>
    <cacheField name="개월(출고일자)" numFmtId="0" databaseField="0">
      <fieldGroup base="1">
        <rangePr groupBy="months" startDate="2023-03-02T00:00:00" endDate="2023-05-11T00:00:00"/>
        <groupItems count="14">
          <s v="&lt;2023-03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5-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AF16F9-3BE9-4A11-9404-D947C732E88B}" name="피벗 테이블2" cacheId="12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0:D32" firstHeaderRow="1" firstDataRow="2" firstDataCol="1"/>
  <pivotFields count="6">
    <pivotField axis="axisCol" showAll="0">
      <items count="5">
        <item x="0"/>
        <item x="1"/>
        <item h="1" x="2"/>
        <item h="1" x="3"/>
        <item t="default"/>
      </items>
    </pivotField>
    <pivotField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5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7" sqref="F7"/>
    </sheetView>
  </sheetViews>
  <sheetFormatPr defaultRowHeight="17.399999999999999" x14ac:dyDescent="0.4"/>
  <cols>
    <col min="3" max="3" width="14.59765625" customWidth="1"/>
    <col min="5" max="5" width="10.59765625" bestFit="1" customWidth="1"/>
    <col min="6" max="6" width="15.09765625" customWidth="1"/>
  </cols>
  <sheetData>
    <row r="1" spans="1:6" x14ac:dyDescent="0.4">
      <c r="A1" t="s">
        <v>0</v>
      </c>
    </row>
    <row r="3" spans="1:6" x14ac:dyDescent="0.4">
      <c r="A3" s="1" t="s">
        <v>234</v>
      </c>
      <c r="B3" s="1" t="s">
        <v>235</v>
      </c>
      <c r="C3" s="1" t="s">
        <v>236</v>
      </c>
      <c r="D3" s="1" t="s">
        <v>237</v>
      </c>
      <c r="E3" s="1" t="s">
        <v>238</v>
      </c>
      <c r="F3" s="1" t="s">
        <v>239</v>
      </c>
    </row>
    <row r="4" spans="1:6" x14ac:dyDescent="0.4">
      <c r="A4" s="1" t="s">
        <v>253</v>
      </c>
      <c r="B4" s="1" t="s">
        <v>251</v>
      </c>
      <c r="C4" s="1" t="s">
        <v>246</v>
      </c>
      <c r="D4" s="1" t="s">
        <v>243</v>
      </c>
      <c r="E4" s="2">
        <v>780000</v>
      </c>
      <c r="F4" s="1" t="s">
        <v>260</v>
      </c>
    </row>
    <row r="5" spans="1:6" x14ac:dyDescent="0.4">
      <c r="A5" s="1" t="s">
        <v>254</v>
      </c>
      <c r="B5" s="1" t="s">
        <v>251</v>
      </c>
      <c r="C5" s="1" t="s">
        <v>247</v>
      </c>
      <c r="D5" s="1" t="s">
        <v>244</v>
      </c>
      <c r="E5" s="2">
        <v>960000</v>
      </c>
      <c r="F5" s="1" t="s">
        <v>240</v>
      </c>
    </row>
    <row r="6" spans="1:6" x14ac:dyDescent="0.4">
      <c r="A6" s="1" t="s">
        <v>255</v>
      </c>
      <c r="B6" s="1" t="s">
        <v>251</v>
      </c>
      <c r="C6" s="1" t="s">
        <v>248</v>
      </c>
      <c r="D6" s="1" t="s">
        <v>243</v>
      </c>
      <c r="E6" s="2">
        <v>1200000</v>
      </c>
      <c r="F6" s="1" t="s">
        <v>261</v>
      </c>
    </row>
    <row r="7" spans="1:6" x14ac:dyDescent="0.4">
      <c r="A7" s="1" t="s">
        <v>256</v>
      </c>
      <c r="B7" s="1" t="s">
        <v>252</v>
      </c>
      <c r="C7" s="1" t="s">
        <v>249</v>
      </c>
      <c r="D7" s="1" t="s">
        <v>245</v>
      </c>
      <c r="E7" s="2">
        <v>1320000</v>
      </c>
      <c r="F7" s="1" t="s">
        <v>241</v>
      </c>
    </row>
    <row r="8" spans="1:6" x14ac:dyDescent="0.4">
      <c r="A8" s="1" t="s">
        <v>257</v>
      </c>
      <c r="B8" s="1" t="s">
        <v>252</v>
      </c>
      <c r="C8" s="1" t="s">
        <v>250</v>
      </c>
      <c r="D8" s="1" t="s">
        <v>244</v>
      </c>
      <c r="E8" s="2">
        <v>1020000</v>
      </c>
      <c r="F8" s="1" t="s">
        <v>242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A3" sqref="A3:F14"/>
    </sheetView>
  </sheetViews>
  <sheetFormatPr defaultRowHeight="17.399999999999999" x14ac:dyDescent="0.4"/>
  <cols>
    <col min="1" max="1" width="13" bestFit="1" customWidth="1"/>
    <col min="6" max="6" width="10.69921875" bestFit="1" customWidth="1"/>
  </cols>
  <sheetData>
    <row r="1" spans="1:6" ht="27.9" customHeight="1" thickBot="1" x14ac:dyDescent="0.45">
      <c r="A1" s="30" t="s">
        <v>125</v>
      </c>
      <c r="B1" s="30"/>
      <c r="C1" s="30"/>
      <c r="D1" s="30"/>
      <c r="E1" s="30"/>
      <c r="F1" s="30"/>
    </row>
    <row r="2" spans="1:6" ht="18" thickTop="1" x14ac:dyDescent="0.4"/>
    <row r="3" spans="1:6" x14ac:dyDescent="0.4">
      <c r="A3" s="31" t="s">
        <v>94</v>
      </c>
      <c r="B3" s="32" t="s">
        <v>95</v>
      </c>
      <c r="C3" s="32" t="s">
        <v>96</v>
      </c>
      <c r="D3" s="32" t="s">
        <v>97</v>
      </c>
      <c r="E3" s="32" t="s">
        <v>16</v>
      </c>
      <c r="F3" s="32" t="s">
        <v>98</v>
      </c>
    </row>
    <row r="4" spans="1:6" x14ac:dyDescent="0.4">
      <c r="A4" s="32" t="s">
        <v>99</v>
      </c>
      <c r="B4" s="32" t="s">
        <v>100</v>
      </c>
      <c r="C4" s="33" t="s">
        <v>101</v>
      </c>
      <c r="D4" s="34">
        <v>15000</v>
      </c>
      <c r="E4" s="35">
        <v>124</v>
      </c>
      <c r="F4" s="34">
        <v>1860000</v>
      </c>
    </row>
    <row r="5" spans="1:6" x14ac:dyDescent="0.4">
      <c r="A5" s="32" t="s">
        <v>102</v>
      </c>
      <c r="B5" s="32" t="s">
        <v>103</v>
      </c>
      <c r="C5" s="33" t="s">
        <v>101</v>
      </c>
      <c r="D5" s="34">
        <v>21000</v>
      </c>
      <c r="E5" s="35">
        <v>104</v>
      </c>
      <c r="F5" s="34">
        <v>2184000</v>
      </c>
    </row>
    <row r="6" spans="1:6" x14ac:dyDescent="0.4">
      <c r="A6" s="32" t="s">
        <v>104</v>
      </c>
      <c r="B6" s="32" t="s">
        <v>105</v>
      </c>
      <c r="C6" s="33" t="s">
        <v>106</v>
      </c>
      <c r="D6" s="34">
        <v>20000</v>
      </c>
      <c r="E6" s="35">
        <v>85</v>
      </c>
      <c r="F6" s="34">
        <v>1700000</v>
      </c>
    </row>
    <row r="7" spans="1:6" x14ac:dyDescent="0.4">
      <c r="A7" s="32" t="s">
        <v>107</v>
      </c>
      <c r="B7" s="32" t="s">
        <v>108</v>
      </c>
      <c r="C7" s="33" t="s">
        <v>101</v>
      </c>
      <c r="D7" s="34">
        <v>18000</v>
      </c>
      <c r="E7" s="35">
        <v>152</v>
      </c>
      <c r="F7" s="34">
        <v>2736000</v>
      </c>
    </row>
    <row r="8" spans="1:6" x14ac:dyDescent="0.4">
      <c r="A8" s="32" t="s">
        <v>109</v>
      </c>
      <c r="B8" s="32" t="s">
        <v>110</v>
      </c>
      <c r="C8" s="33" t="s">
        <v>111</v>
      </c>
      <c r="D8" s="34">
        <v>30000</v>
      </c>
      <c r="E8" s="35">
        <v>121</v>
      </c>
      <c r="F8" s="34">
        <v>3630000</v>
      </c>
    </row>
    <row r="9" spans="1:6" x14ac:dyDescent="0.4">
      <c r="A9" s="32" t="s">
        <v>112</v>
      </c>
      <c r="B9" s="32" t="s">
        <v>113</v>
      </c>
      <c r="C9" s="33" t="s">
        <v>106</v>
      </c>
      <c r="D9" s="34">
        <v>12000</v>
      </c>
      <c r="E9" s="35">
        <v>79</v>
      </c>
      <c r="F9" s="34">
        <v>948000</v>
      </c>
    </row>
    <row r="10" spans="1:6" x14ac:dyDescent="0.4">
      <c r="A10" s="32" t="s">
        <v>114</v>
      </c>
      <c r="B10" s="32" t="s">
        <v>115</v>
      </c>
      <c r="C10" s="33" t="s">
        <v>106</v>
      </c>
      <c r="D10" s="34">
        <v>15000</v>
      </c>
      <c r="E10" s="35">
        <v>230</v>
      </c>
      <c r="F10" s="34">
        <v>3450000</v>
      </c>
    </row>
    <row r="11" spans="1:6" x14ac:dyDescent="0.4">
      <c r="A11" s="32" t="s">
        <v>116</v>
      </c>
      <c r="B11" s="32" t="s">
        <v>117</v>
      </c>
      <c r="C11" s="33" t="s">
        <v>118</v>
      </c>
      <c r="D11" s="34">
        <v>25000</v>
      </c>
      <c r="E11" s="35">
        <v>51</v>
      </c>
      <c r="F11" s="34">
        <v>1275000</v>
      </c>
    </row>
    <row r="12" spans="1:6" x14ac:dyDescent="0.4">
      <c r="A12" s="32" t="s">
        <v>119</v>
      </c>
      <c r="B12" s="32" t="s">
        <v>120</v>
      </c>
      <c r="C12" s="33" t="s">
        <v>101</v>
      </c>
      <c r="D12" s="34">
        <v>14000</v>
      </c>
      <c r="E12" s="35">
        <v>235</v>
      </c>
      <c r="F12" s="34">
        <v>3290000</v>
      </c>
    </row>
    <row r="13" spans="1:6" x14ac:dyDescent="0.4">
      <c r="A13" s="32" t="s">
        <v>121</v>
      </c>
      <c r="B13" s="32" t="s">
        <v>122</v>
      </c>
      <c r="C13" s="33" t="s">
        <v>101</v>
      </c>
      <c r="D13" s="34">
        <v>20000</v>
      </c>
      <c r="E13" s="35">
        <v>344</v>
      </c>
      <c r="F13" s="34">
        <v>6880000</v>
      </c>
    </row>
    <row r="14" spans="1:6" x14ac:dyDescent="0.4">
      <c r="A14" s="32" t="s">
        <v>123</v>
      </c>
      <c r="B14" s="32" t="s">
        <v>124</v>
      </c>
      <c r="C14" s="33" t="s">
        <v>106</v>
      </c>
      <c r="D14" s="34">
        <v>22000</v>
      </c>
      <c r="E14" s="35">
        <v>101</v>
      </c>
      <c r="F14" s="34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tabSelected="1" workbookViewId="0">
      <selection activeCell="C5" sqref="C5:G19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3" t="s">
        <v>126</v>
      </c>
      <c r="B1" s="13"/>
      <c r="C1" s="13"/>
      <c r="D1" s="13"/>
      <c r="E1" s="13"/>
      <c r="F1" s="13"/>
      <c r="G1" s="13"/>
      <c r="H1" s="13"/>
    </row>
    <row r="3" spans="1:8" x14ac:dyDescent="0.4">
      <c r="A3" s="14" t="s">
        <v>59</v>
      </c>
      <c r="B3" s="14" t="s">
        <v>60</v>
      </c>
      <c r="C3" s="16" t="s">
        <v>127</v>
      </c>
      <c r="D3" s="17"/>
      <c r="E3" s="17"/>
      <c r="F3" s="17"/>
      <c r="G3" s="18"/>
      <c r="H3" s="14" t="s">
        <v>128</v>
      </c>
    </row>
    <row r="4" spans="1:8" x14ac:dyDescent="0.4">
      <c r="A4" s="15"/>
      <c r="B4" s="15"/>
      <c r="C4" s="6" t="s">
        <v>129</v>
      </c>
      <c r="D4" s="6" t="s">
        <v>130</v>
      </c>
      <c r="E4" s="6" t="s">
        <v>131</v>
      </c>
      <c r="F4" s="6" t="s">
        <v>132</v>
      </c>
      <c r="G4" s="6" t="s">
        <v>133</v>
      </c>
      <c r="H4" s="15"/>
    </row>
    <row r="5" spans="1:8" x14ac:dyDescent="0.4">
      <c r="A5" s="6" t="s">
        <v>134</v>
      </c>
      <c r="B5" s="6" t="s">
        <v>135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 x14ac:dyDescent="0.4">
      <c r="A6" s="6" t="s">
        <v>136</v>
      </c>
      <c r="B6" s="6" t="s">
        <v>137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 x14ac:dyDescent="0.4">
      <c r="A7" s="6" t="s">
        <v>138</v>
      </c>
      <c r="B7" s="6" t="s">
        <v>139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 x14ac:dyDescent="0.4">
      <c r="A8" s="6" t="s">
        <v>140</v>
      </c>
      <c r="B8" s="6" t="s">
        <v>141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 x14ac:dyDescent="0.4">
      <c r="A9" s="6" t="s">
        <v>142</v>
      </c>
      <c r="B9" s="6" t="s">
        <v>135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 x14ac:dyDescent="0.4">
      <c r="A10" s="6" t="s">
        <v>143</v>
      </c>
      <c r="B10" s="6" t="s">
        <v>144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 x14ac:dyDescent="0.4">
      <c r="A11" s="6" t="s">
        <v>145</v>
      </c>
      <c r="B11" s="6" t="s">
        <v>137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 x14ac:dyDescent="0.4">
      <c r="A12" s="6" t="s">
        <v>146</v>
      </c>
      <c r="B12" s="6" t="s">
        <v>139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 x14ac:dyDescent="0.4">
      <c r="A13" s="6" t="s">
        <v>147</v>
      </c>
      <c r="B13" s="6" t="s">
        <v>141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 x14ac:dyDescent="0.4">
      <c r="A14" s="6" t="s">
        <v>148</v>
      </c>
      <c r="B14" s="6" t="s">
        <v>135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 x14ac:dyDescent="0.4">
      <c r="A15" s="6" t="s">
        <v>149</v>
      </c>
      <c r="B15" s="6" t="s">
        <v>139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 x14ac:dyDescent="0.4">
      <c r="A16" s="6" t="s">
        <v>150</v>
      </c>
      <c r="B16" s="6" t="s">
        <v>144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 x14ac:dyDescent="0.4">
      <c r="A17" s="6" t="s">
        <v>151</v>
      </c>
      <c r="B17" s="6" t="s">
        <v>137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 x14ac:dyDescent="0.4">
      <c r="A18" s="6" t="s">
        <v>152</v>
      </c>
      <c r="B18" s="6" t="s">
        <v>144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 x14ac:dyDescent="0.4">
      <c r="A19" s="6" t="s">
        <v>153</v>
      </c>
      <c r="B19" s="6" t="s">
        <v>141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C5:G19">
    <cfRule type="cellIs" dxfId="3" priority="2" operator="greaterThan">
      <formula>90</formula>
    </cfRule>
  </conditionalFormatting>
  <conditionalFormatting sqref="H5:H19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4255-FB56-4F8D-B1EF-936FC770C837}">
  <dimension ref="A1:J34"/>
  <sheetViews>
    <sheetView topLeftCell="A19" workbookViewId="0">
      <selection activeCell="D34" sqref="D34:E34"/>
    </sheetView>
  </sheetViews>
  <sheetFormatPr defaultRowHeight="17.399999999999999" x14ac:dyDescent="0.4"/>
  <cols>
    <col min="1" max="1" width="10.3984375" bestFit="1" customWidth="1"/>
    <col min="4" max="4" width="11.09765625" customWidth="1"/>
    <col min="9" max="9" width="10.59765625" bestFit="1" customWidth="1"/>
  </cols>
  <sheetData>
    <row r="1" spans="1:10" x14ac:dyDescent="0.4">
      <c r="A1" s="3" t="s">
        <v>6</v>
      </c>
      <c r="B1" s="5" t="s">
        <v>7</v>
      </c>
      <c r="F1" s="4" t="s">
        <v>8</v>
      </c>
      <c r="G1" s="5" t="s">
        <v>9</v>
      </c>
    </row>
    <row r="2" spans="1:10" x14ac:dyDescent="0.4">
      <c r="A2" s="6" t="s">
        <v>10</v>
      </c>
      <c r="B2" s="6" t="s">
        <v>11</v>
      </c>
      <c r="C2" s="6" t="s">
        <v>12</v>
      </c>
      <c r="D2" s="8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8" t="s">
        <v>18</v>
      </c>
    </row>
    <row r="3" spans="1:10" x14ac:dyDescent="0.4">
      <c r="A3" s="6" t="s">
        <v>19</v>
      </c>
      <c r="B3" s="6" t="s">
        <v>20</v>
      </c>
      <c r="C3" s="6" t="s">
        <v>21</v>
      </c>
      <c r="D3" s="7">
        <f>DATE((2000+LEFT(A3,2)),MID(A3,3,2),MID(A3,5,2))</f>
        <v>42387</v>
      </c>
      <c r="F3" s="6" t="s">
        <v>22</v>
      </c>
      <c r="G3" s="9">
        <v>15000</v>
      </c>
      <c r="H3" s="6">
        <v>354</v>
      </c>
      <c r="I3" s="9">
        <v>5310000</v>
      </c>
      <c r="J3" s="6" t="str">
        <f>IF(OR(H3&gt;=350,I3&gt;AVERAGE($I$3:$I$11)),"우수","")</f>
        <v>우수</v>
      </c>
    </row>
    <row r="4" spans="1:10" x14ac:dyDescent="0.4">
      <c r="A4" s="6" t="s">
        <v>23</v>
      </c>
      <c r="B4" s="6" t="s">
        <v>24</v>
      </c>
      <c r="C4" s="6" t="s">
        <v>25</v>
      </c>
      <c r="D4" s="7">
        <f t="shared" ref="D4:D11" si="0">DATE((2000+LEFT(A4,2)),MID(A4,3,2),MID(A4,5,2))</f>
        <v>40837</v>
      </c>
      <c r="F4" s="6" t="s">
        <v>26</v>
      </c>
      <c r="G4" s="9">
        <v>15800</v>
      </c>
      <c r="H4" s="6">
        <v>293</v>
      </c>
      <c r="I4" s="9">
        <v>4629400</v>
      </c>
      <c r="J4" s="6" t="str">
        <f t="shared" ref="J4:J11" si="1">IF(OR(H4&gt;=350,I4&gt;AVERAGE($I$3:$I$11)),"우수","")</f>
        <v/>
      </c>
    </row>
    <row r="5" spans="1:10" x14ac:dyDescent="0.4">
      <c r="A5" s="6" t="s">
        <v>27</v>
      </c>
      <c r="B5" s="6" t="s">
        <v>28</v>
      </c>
      <c r="C5" s="6" t="s">
        <v>29</v>
      </c>
      <c r="D5" s="7">
        <f t="shared" si="0"/>
        <v>42244</v>
      </c>
      <c r="F5" s="6" t="s">
        <v>30</v>
      </c>
      <c r="G5" s="9">
        <v>14600</v>
      </c>
      <c r="H5" s="6">
        <v>331</v>
      </c>
      <c r="I5" s="9">
        <v>4832600</v>
      </c>
      <c r="J5" s="6" t="str">
        <f t="shared" si="1"/>
        <v>우수</v>
      </c>
    </row>
    <row r="6" spans="1:10" x14ac:dyDescent="0.4">
      <c r="A6" s="6" t="s">
        <v>31</v>
      </c>
      <c r="B6" s="6" t="s">
        <v>32</v>
      </c>
      <c r="C6" s="6" t="s">
        <v>33</v>
      </c>
      <c r="D6" s="7">
        <f t="shared" si="0"/>
        <v>42296</v>
      </c>
      <c r="F6" s="6" t="s">
        <v>34</v>
      </c>
      <c r="G6" s="9">
        <v>15400</v>
      </c>
      <c r="H6" s="6">
        <v>286</v>
      </c>
      <c r="I6" s="9">
        <v>4404400</v>
      </c>
      <c r="J6" s="6" t="str">
        <f t="shared" si="1"/>
        <v/>
      </c>
    </row>
    <row r="7" spans="1:10" x14ac:dyDescent="0.4">
      <c r="A7" s="6" t="s">
        <v>35</v>
      </c>
      <c r="B7" s="6" t="s">
        <v>36</v>
      </c>
      <c r="C7" s="6" t="s">
        <v>37</v>
      </c>
      <c r="D7" s="7">
        <f t="shared" si="0"/>
        <v>41233</v>
      </c>
      <c r="F7" s="6" t="s">
        <v>38</v>
      </c>
      <c r="G7" s="9">
        <v>15000</v>
      </c>
      <c r="H7" s="6">
        <v>269</v>
      </c>
      <c r="I7" s="9">
        <v>4035000</v>
      </c>
      <c r="J7" s="6" t="str">
        <f t="shared" si="1"/>
        <v/>
      </c>
    </row>
    <row r="8" spans="1:10" x14ac:dyDescent="0.4">
      <c r="A8" s="6" t="s">
        <v>39</v>
      </c>
      <c r="B8" s="6" t="s">
        <v>40</v>
      </c>
      <c r="C8" s="6" t="s">
        <v>41</v>
      </c>
      <c r="D8" s="7">
        <f t="shared" si="0"/>
        <v>44003</v>
      </c>
      <c r="F8" s="6" t="s">
        <v>42</v>
      </c>
      <c r="G8" s="9">
        <v>16000</v>
      </c>
      <c r="H8" s="6">
        <v>308</v>
      </c>
      <c r="I8" s="9">
        <v>4928000</v>
      </c>
      <c r="J8" s="6" t="str">
        <f t="shared" si="1"/>
        <v>우수</v>
      </c>
    </row>
    <row r="9" spans="1:10" x14ac:dyDescent="0.4">
      <c r="A9" s="6" t="s">
        <v>43</v>
      </c>
      <c r="B9" s="6" t="s">
        <v>44</v>
      </c>
      <c r="C9" s="6" t="s">
        <v>45</v>
      </c>
      <c r="D9" s="7">
        <f t="shared" si="0"/>
        <v>42199</v>
      </c>
      <c r="F9" s="6" t="s">
        <v>46</v>
      </c>
      <c r="G9" s="9">
        <v>15500</v>
      </c>
      <c r="H9" s="6">
        <v>326</v>
      </c>
      <c r="I9" s="9">
        <v>5053000</v>
      </c>
      <c r="J9" s="6" t="str">
        <f t="shared" si="1"/>
        <v>우수</v>
      </c>
    </row>
    <row r="10" spans="1:10" x14ac:dyDescent="0.4">
      <c r="A10" s="6" t="s">
        <v>47</v>
      </c>
      <c r="B10" s="6" t="s">
        <v>48</v>
      </c>
      <c r="C10" s="6" t="s">
        <v>49</v>
      </c>
      <c r="D10" s="7">
        <f t="shared" si="0"/>
        <v>43441</v>
      </c>
      <c r="F10" s="6" t="s">
        <v>50</v>
      </c>
      <c r="G10" s="9">
        <v>15800</v>
      </c>
      <c r="H10" s="6">
        <v>367</v>
      </c>
      <c r="I10" s="9">
        <v>5798600</v>
      </c>
      <c r="J10" s="6" t="str">
        <f t="shared" si="1"/>
        <v>우수</v>
      </c>
    </row>
    <row r="11" spans="1:10" x14ac:dyDescent="0.4">
      <c r="A11" s="6" t="s">
        <v>51</v>
      </c>
      <c r="B11" s="6" t="s">
        <v>52</v>
      </c>
      <c r="C11" s="6" t="s">
        <v>53</v>
      </c>
      <c r="D11" s="7">
        <f t="shared" si="0"/>
        <v>42114</v>
      </c>
      <c r="F11" s="6" t="s">
        <v>54</v>
      </c>
      <c r="G11" s="9">
        <v>16700</v>
      </c>
      <c r="H11" s="6">
        <v>250</v>
      </c>
      <c r="I11" s="9">
        <v>4175000</v>
      </c>
      <c r="J11" s="6" t="str">
        <f t="shared" si="1"/>
        <v/>
      </c>
    </row>
    <row r="13" spans="1:10" x14ac:dyDescent="0.4">
      <c r="A13" s="4" t="s">
        <v>55</v>
      </c>
      <c r="B13" s="5" t="s">
        <v>56</v>
      </c>
      <c r="G13" s="4" t="s">
        <v>57</v>
      </c>
      <c r="H13" s="5" t="s">
        <v>58</v>
      </c>
    </row>
    <row r="14" spans="1:10" x14ac:dyDescent="0.4">
      <c r="A14" s="6" t="s">
        <v>59</v>
      </c>
      <c r="B14" s="6" t="s">
        <v>60</v>
      </c>
      <c r="C14" s="6" t="s">
        <v>61</v>
      </c>
      <c r="D14" s="6" t="s">
        <v>16</v>
      </c>
      <c r="G14" s="6" t="s">
        <v>62</v>
      </c>
      <c r="H14" s="6" t="s">
        <v>63</v>
      </c>
      <c r="I14" s="6" t="s">
        <v>64</v>
      </c>
      <c r="J14" s="8" t="s">
        <v>65</v>
      </c>
    </row>
    <row r="15" spans="1:10" x14ac:dyDescent="0.4">
      <c r="A15" s="6" t="s">
        <v>66</v>
      </c>
      <c r="B15" s="6" t="s">
        <v>67</v>
      </c>
      <c r="C15" s="6" t="s">
        <v>68</v>
      </c>
      <c r="D15" s="9">
        <v>6352</v>
      </c>
      <c r="G15" s="6">
        <v>321001</v>
      </c>
      <c r="H15" s="6" t="s">
        <v>69</v>
      </c>
      <c r="I15" s="6">
        <v>10.89</v>
      </c>
      <c r="J15" s="6">
        <f>IFERROR(_xlfn.RANK.EQ(I15,$I$15:$I$24,1),"실격")</f>
        <v>8</v>
      </c>
    </row>
    <row r="16" spans="1:10" x14ac:dyDescent="0.4">
      <c r="A16" s="6" t="s">
        <v>70</v>
      </c>
      <c r="B16" s="6" t="s">
        <v>67</v>
      </c>
      <c r="C16" s="6" t="s">
        <v>71</v>
      </c>
      <c r="D16" s="9">
        <v>3967</v>
      </c>
      <c r="G16" s="6">
        <v>321002</v>
      </c>
      <c r="H16" s="6" t="s">
        <v>72</v>
      </c>
      <c r="I16" s="6">
        <v>10.65</v>
      </c>
      <c r="J16" s="6">
        <f t="shared" ref="J16:J24" si="2">IFERROR(_xlfn.RANK.EQ(I16,$I$15:$I$24,1),"실격")</f>
        <v>4</v>
      </c>
    </row>
    <row r="17" spans="1:10" x14ac:dyDescent="0.4">
      <c r="A17" s="6" t="s">
        <v>73</v>
      </c>
      <c r="B17" s="6" t="s">
        <v>67</v>
      </c>
      <c r="C17" s="6" t="s">
        <v>71</v>
      </c>
      <c r="D17" s="9">
        <v>4005</v>
      </c>
      <c r="G17" s="6">
        <v>321003</v>
      </c>
      <c r="H17" s="6" t="s">
        <v>74</v>
      </c>
      <c r="I17" s="6">
        <v>10.92</v>
      </c>
      <c r="J17" s="6">
        <f t="shared" si="2"/>
        <v>9</v>
      </c>
    </row>
    <row r="18" spans="1:10" x14ac:dyDescent="0.4">
      <c r="A18" s="6" t="s">
        <v>75</v>
      </c>
      <c r="B18" s="6" t="s">
        <v>67</v>
      </c>
      <c r="C18" s="6" t="s">
        <v>76</v>
      </c>
      <c r="D18" s="9">
        <v>6761</v>
      </c>
      <c r="G18" s="6">
        <v>321004</v>
      </c>
      <c r="H18" s="6" t="s">
        <v>77</v>
      </c>
      <c r="I18" s="6">
        <v>10.56</v>
      </c>
      <c r="J18" s="6">
        <f t="shared" si="2"/>
        <v>1</v>
      </c>
    </row>
    <row r="19" spans="1:10" x14ac:dyDescent="0.4">
      <c r="A19" s="6" t="s">
        <v>78</v>
      </c>
      <c r="B19" s="6" t="s">
        <v>67</v>
      </c>
      <c r="C19" s="6" t="s">
        <v>76</v>
      </c>
      <c r="D19" s="9">
        <v>5941</v>
      </c>
      <c r="G19" s="6">
        <v>321005</v>
      </c>
      <c r="H19" s="6" t="s">
        <v>79</v>
      </c>
      <c r="I19" s="6">
        <v>10.84</v>
      </c>
      <c r="J19" s="6">
        <f t="shared" si="2"/>
        <v>7</v>
      </c>
    </row>
    <row r="20" spans="1:10" x14ac:dyDescent="0.4">
      <c r="A20" s="6" t="s">
        <v>80</v>
      </c>
      <c r="B20" s="6" t="s">
        <v>81</v>
      </c>
      <c r="C20" s="6" t="s">
        <v>68</v>
      </c>
      <c r="D20" s="9">
        <v>4492</v>
      </c>
      <c r="G20" s="6">
        <v>321006</v>
      </c>
      <c r="H20" s="6" t="s">
        <v>82</v>
      </c>
      <c r="I20" s="6">
        <v>10.68</v>
      </c>
      <c r="J20" s="6">
        <f t="shared" si="2"/>
        <v>5</v>
      </c>
    </row>
    <row r="21" spans="1:10" x14ac:dyDescent="0.4">
      <c r="A21" s="6" t="s">
        <v>83</v>
      </c>
      <c r="B21" s="6" t="s">
        <v>81</v>
      </c>
      <c r="C21" s="6" t="s">
        <v>71</v>
      </c>
      <c r="D21" s="9">
        <v>5927</v>
      </c>
      <c r="G21" s="6">
        <v>321007</v>
      </c>
      <c r="H21" s="6" t="s">
        <v>84</v>
      </c>
      <c r="I21" s="6">
        <v>10.61</v>
      </c>
      <c r="J21" s="6">
        <f t="shared" si="2"/>
        <v>3</v>
      </c>
    </row>
    <row r="22" spans="1:10" x14ac:dyDescent="0.4">
      <c r="A22" s="6" t="s">
        <v>85</v>
      </c>
      <c r="B22" s="6" t="s">
        <v>81</v>
      </c>
      <c r="C22" s="6" t="s">
        <v>71</v>
      </c>
      <c r="D22" s="9">
        <v>6315</v>
      </c>
      <c r="E22" s="1" t="s">
        <v>86</v>
      </c>
      <c r="G22" s="6">
        <v>321008</v>
      </c>
      <c r="H22" s="6" t="s">
        <v>87</v>
      </c>
      <c r="I22" s="6"/>
      <c r="J22" s="6" t="str">
        <f t="shared" si="2"/>
        <v>실격</v>
      </c>
    </row>
    <row r="23" spans="1:10" x14ac:dyDescent="0.4">
      <c r="A23" s="6" t="s">
        <v>88</v>
      </c>
      <c r="B23" s="6" t="s">
        <v>81</v>
      </c>
      <c r="C23" s="6" t="s">
        <v>76</v>
      </c>
      <c r="D23" s="9">
        <v>3067</v>
      </c>
      <c r="E23" s="6" t="s">
        <v>258</v>
      </c>
      <c r="G23" s="6">
        <v>321009</v>
      </c>
      <c r="H23" s="6" t="s">
        <v>89</v>
      </c>
      <c r="I23" s="6">
        <v>10.59</v>
      </c>
      <c r="J23" s="6">
        <f t="shared" si="2"/>
        <v>2</v>
      </c>
    </row>
    <row r="24" spans="1:10" x14ac:dyDescent="0.4">
      <c r="A24" s="19" t="s">
        <v>90</v>
      </c>
      <c r="B24" s="20"/>
      <c r="C24" s="21"/>
      <c r="D24" s="9">
        <f>ROUND(DSUM(A14:D23,4,E23:E24)/DCOUNTA(A14:D23,4,E23:E24),-2)</f>
        <v>5100</v>
      </c>
      <c r="E24" s="6" t="s">
        <v>259</v>
      </c>
      <c r="G24" s="6">
        <v>321010</v>
      </c>
      <c r="H24" s="6" t="s">
        <v>91</v>
      </c>
      <c r="I24" s="6">
        <v>10.72</v>
      </c>
      <c r="J24" s="6">
        <f t="shared" si="2"/>
        <v>6</v>
      </c>
    </row>
    <row r="26" spans="1:10" x14ac:dyDescent="0.4">
      <c r="A26" s="4" t="s">
        <v>92</v>
      </c>
      <c r="B26" s="5" t="s">
        <v>215</v>
      </c>
    </row>
    <row r="27" spans="1:10" x14ac:dyDescent="0.4">
      <c r="A27" s="6" t="s">
        <v>216</v>
      </c>
      <c r="B27" s="6" t="s">
        <v>217</v>
      </c>
      <c r="C27" s="6" t="s">
        <v>218</v>
      </c>
    </row>
    <row r="28" spans="1:10" x14ac:dyDescent="0.4">
      <c r="A28" s="6">
        <v>10201</v>
      </c>
      <c r="B28" s="6" t="s">
        <v>219</v>
      </c>
      <c r="C28" s="12">
        <v>0.10038194444444444</v>
      </c>
    </row>
    <row r="29" spans="1:10" x14ac:dyDescent="0.4">
      <c r="A29" s="6">
        <v>35014</v>
      </c>
      <c r="B29" s="6" t="s">
        <v>220</v>
      </c>
      <c r="C29" s="12">
        <v>9.6828703703703708E-2</v>
      </c>
    </row>
    <row r="30" spans="1:10" x14ac:dyDescent="0.4">
      <c r="A30" s="6">
        <v>22009</v>
      </c>
      <c r="B30" s="6" t="s">
        <v>221</v>
      </c>
      <c r="C30" s="12">
        <v>9.3148148148148147E-2</v>
      </c>
    </row>
    <row r="31" spans="1:10" x14ac:dyDescent="0.4">
      <c r="A31" s="6">
        <v>30871</v>
      </c>
      <c r="B31" s="6" t="s">
        <v>222</v>
      </c>
      <c r="C31" s="12">
        <v>0.10832175925925926</v>
      </c>
    </row>
    <row r="32" spans="1:10" x14ac:dyDescent="0.4">
      <c r="A32" s="6">
        <v>29665</v>
      </c>
      <c r="B32" s="6" t="s">
        <v>223</v>
      </c>
      <c r="C32" s="12">
        <v>0.10306712962962962</v>
      </c>
    </row>
    <row r="33" spans="1:5" x14ac:dyDescent="0.4">
      <c r="A33" s="6">
        <v>13954</v>
      </c>
      <c r="B33" s="6" t="s">
        <v>224</v>
      </c>
      <c r="C33" s="12">
        <v>9.8043981481481482E-2</v>
      </c>
      <c r="D33" s="22" t="s">
        <v>225</v>
      </c>
      <c r="E33" s="22"/>
    </row>
    <row r="34" spans="1:5" x14ac:dyDescent="0.4">
      <c r="A34" s="6">
        <v>24832</v>
      </c>
      <c r="B34" s="6" t="s">
        <v>226</v>
      </c>
      <c r="C34" s="12">
        <v>9.6261574074074083E-2</v>
      </c>
      <c r="D34" s="23" t="str">
        <f>HOUR(SMALL(C28:C34,1))&amp;"시간"&amp;MINUTE(SMALL(C28:C34,1))&amp;"분"&amp;SECOND(SMALL(C28:C34,1))&amp;"초"</f>
        <v>2시간14분8초</v>
      </c>
      <c r="E34" s="23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32"/>
  <sheetViews>
    <sheetView topLeftCell="A15" workbookViewId="0">
      <selection activeCell="C32" sqref="C32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5" width="9.3984375" bestFit="1" customWidth="1"/>
    <col min="6" max="6" width="10.3984375" bestFit="1" customWidth="1"/>
    <col min="7" max="9" width="14.19921875" bestFit="1" customWidth="1"/>
    <col min="10" max="11" width="18.796875" bestFit="1" customWidth="1"/>
  </cols>
  <sheetData>
    <row r="1" spans="1:5" ht="21" x14ac:dyDescent="0.4">
      <c r="A1" s="13" t="s">
        <v>154</v>
      </c>
      <c r="B1" s="13"/>
      <c r="C1" s="13"/>
      <c r="D1" s="13"/>
      <c r="E1" s="13"/>
    </row>
    <row r="3" spans="1:5" x14ac:dyDescent="0.4">
      <c r="A3" s="6" t="s">
        <v>12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7">
        <v>44987</v>
      </c>
      <c r="C4" s="6" t="s">
        <v>160</v>
      </c>
      <c r="D4" s="6">
        <v>250</v>
      </c>
      <c r="E4" s="9">
        <f>D4*35000</f>
        <v>8750000</v>
      </c>
    </row>
    <row r="5" spans="1:5" x14ac:dyDescent="0.4">
      <c r="A5" s="6" t="s">
        <v>161</v>
      </c>
      <c r="B5" s="7">
        <v>44988</v>
      </c>
      <c r="C5" s="6" t="s">
        <v>162</v>
      </c>
      <c r="D5" s="6">
        <v>230</v>
      </c>
      <c r="E5" s="9">
        <f t="shared" ref="E4:E15" si="0">D5*35000</f>
        <v>8050000</v>
      </c>
    </row>
    <row r="6" spans="1:5" x14ac:dyDescent="0.4">
      <c r="A6" s="6" t="s">
        <v>163</v>
      </c>
      <c r="B6" s="7">
        <v>44990</v>
      </c>
      <c r="C6" s="6" t="s">
        <v>164</v>
      </c>
      <c r="D6" s="6">
        <v>280</v>
      </c>
      <c r="E6" s="9">
        <f t="shared" si="0"/>
        <v>9800000</v>
      </c>
    </row>
    <row r="7" spans="1:5" x14ac:dyDescent="0.4">
      <c r="A7" s="6" t="s">
        <v>165</v>
      </c>
      <c r="B7" s="7">
        <v>44994</v>
      </c>
      <c r="C7" s="6" t="s">
        <v>166</v>
      </c>
      <c r="D7" s="6">
        <v>320</v>
      </c>
      <c r="E7" s="9">
        <f>D7*35000</f>
        <v>11200000</v>
      </c>
    </row>
    <row r="8" spans="1:5" x14ac:dyDescent="0.4">
      <c r="A8" s="6" t="s">
        <v>161</v>
      </c>
      <c r="B8" s="7">
        <v>45017</v>
      </c>
      <c r="C8" s="6" t="s">
        <v>167</v>
      </c>
      <c r="D8" s="6">
        <v>160</v>
      </c>
      <c r="E8" s="9">
        <f t="shared" si="0"/>
        <v>5600000</v>
      </c>
    </row>
    <row r="9" spans="1:5" x14ac:dyDescent="0.4">
      <c r="A9" s="6" t="s">
        <v>159</v>
      </c>
      <c r="B9" s="7">
        <v>45019</v>
      </c>
      <c r="C9" s="6" t="s">
        <v>168</v>
      </c>
      <c r="D9" s="6">
        <v>290</v>
      </c>
      <c r="E9" s="9">
        <f t="shared" si="0"/>
        <v>10150000</v>
      </c>
    </row>
    <row r="10" spans="1:5" x14ac:dyDescent="0.4">
      <c r="A10" s="6" t="s">
        <v>163</v>
      </c>
      <c r="B10" s="7">
        <v>45021</v>
      </c>
      <c r="C10" s="6" t="s">
        <v>169</v>
      </c>
      <c r="D10" s="6">
        <v>270</v>
      </c>
      <c r="E10" s="9">
        <f t="shared" si="0"/>
        <v>9450000</v>
      </c>
    </row>
    <row r="11" spans="1:5" x14ac:dyDescent="0.4">
      <c r="A11" s="6" t="s">
        <v>165</v>
      </c>
      <c r="B11" s="7">
        <v>45023</v>
      </c>
      <c r="C11" s="6" t="s">
        <v>170</v>
      </c>
      <c r="D11" s="6">
        <v>260</v>
      </c>
      <c r="E11" s="9">
        <f t="shared" si="0"/>
        <v>9100000</v>
      </c>
    </row>
    <row r="12" spans="1:5" x14ac:dyDescent="0.4">
      <c r="A12" s="6" t="s">
        <v>161</v>
      </c>
      <c r="B12" s="7">
        <v>45049</v>
      </c>
      <c r="C12" s="6" t="s">
        <v>171</v>
      </c>
      <c r="D12" s="6">
        <v>190</v>
      </c>
      <c r="E12" s="9">
        <f t="shared" si="0"/>
        <v>6650000</v>
      </c>
    </row>
    <row r="13" spans="1:5" x14ac:dyDescent="0.4">
      <c r="A13" s="6" t="s">
        <v>165</v>
      </c>
      <c r="B13" s="7">
        <v>45052</v>
      </c>
      <c r="C13" s="6" t="s">
        <v>172</v>
      </c>
      <c r="D13" s="6">
        <v>250</v>
      </c>
      <c r="E13" s="9">
        <f t="shared" si="0"/>
        <v>8750000</v>
      </c>
    </row>
    <row r="14" spans="1:5" x14ac:dyDescent="0.4">
      <c r="A14" s="6" t="s">
        <v>159</v>
      </c>
      <c r="B14" s="7">
        <v>45053</v>
      </c>
      <c r="C14" s="6" t="s">
        <v>173</v>
      </c>
      <c r="D14" s="6">
        <v>120</v>
      </c>
      <c r="E14" s="9">
        <f t="shared" si="0"/>
        <v>4200000</v>
      </c>
    </row>
    <row r="15" spans="1:5" x14ac:dyDescent="0.4">
      <c r="A15" s="6" t="s">
        <v>163</v>
      </c>
      <c r="B15" s="7">
        <v>45056</v>
      </c>
      <c r="C15" s="6" t="s">
        <v>174</v>
      </c>
      <c r="D15" s="6">
        <v>280</v>
      </c>
      <c r="E15" s="9">
        <f t="shared" si="0"/>
        <v>9800000</v>
      </c>
    </row>
    <row r="20" spans="1:4" x14ac:dyDescent="0.4">
      <c r="B20" s="24" t="s">
        <v>229</v>
      </c>
    </row>
    <row r="21" spans="1:4" x14ac:dyDescent="0.4">
      <c r="A21" s="24" t="s">
        <v>227</v>
      </c>
      <c r="B21" t="s">
        <v>159</v>
      </c>
      <c r="C21" t="s">
        <v>161</v>
      </c>
      <c r="D21" t="s">
        <v>228</v>
      </c>
    </row>
    <row r="22" spans="1:4" x14ac:dyDescent="0.4">
      <c r="A22" s="25" t="s">
        <v>192</v>
      </c>
      <c r="B22" s="26"/>
      <c r="C22" s="26"/>
      <c r="D22" s="26"/>
    </row>
    <row r="23" spans="1:4" x14ac:dyDescent="0.4">
      <c r="A23" s="27" t="s">
        <v>230</v>
      </c>
      <c r="B23" s="26">
        <v>250</v>
      </c>
      <c r="C23" s="26">
        <v>230</v>
      </c>
      <c r="D23" s="26">
        <v>480</v>
      </c>
    </row>
    <row r="24" spans="1:4" x14ac:dyDescent="0.4">
      <c r="A24" s="27" t="s">
        <v>233</v>
      </c>
      <c r="B24" s="26">
        <v>8750000</v>
      </c>
      <c r="C24" s="26">
        <v>8050000</v>
      </c>
      <c r="D24" s="26">
        <v>16800000</v>
      </c>
    </row>
    <row r="25" spans="1:4" x14ac:dyDescent="0.4">
      <c r="A25" s="25" t="s">
        <v>193</v>
      </c>
      <c r="B25" s="26"/>
      <c r="C25" s="26"/>
      <c r="D25" s="26"/>
    </row>
    <row r="26" spans="1:4" x14ac:dyDescent="0.4">
      <c r="A26" s="27" t="s">
        <v>230</v>
      </c>
      <c r="B26" s="26">
        <v>290</v>
      </c>
      <c r="C26" s="26">
        <v>160</v>
      </c>
      <c r="D26" s="26">
        <v>450</v>
      </c>
    </row>
    <row r="27" spans="1:4" x14ac:dyDescent="0.4">
      <c r="A27" s="27" t="s">
        <v>233</v>
      </c>
      <c r="B27" s="26">
        <v>10150000</v>
      </c>
      <c r="C27" s="26">
        <v>5600000</v>
      </c>
      <c r="D27" s="26">
        <v>15750000</v>
      </c>
    </row>
    <row r="28" spans="1:4" x14ac:dyDescent="0.4">
      <c r="A28" s="25" t="s">
        <v>194</v>
      </c>
      <c r="B28" s="26"/>
      <c r="C28" s="26"/>
      <c r="D28" s="26"/>
    </row>
    <row r="29" spans="1:4" x14ac:dyDescent="0.4">
      <c r="A29" s="27" t="s">
        <v>230</v>
      </c>
      <c r="B29" s="26">
        <v>120</v>
      </c>
      <c r="C29" s="26">
        <v>190</v>
      </c>
      <c r="D29" s="26">
        <v>310</v>
      </c>
    </row>
    <row r="30" spans="1:4" x14ac:dyDescent="0.4">
      <c r="A30" s="27" t="s">
        <v>233</v>
      </c>
      <c r="B30" s="26">
        <v>4200000</v>
      </c>
      <c r="C30" s="26">
        <v>6650000</v>
      </c>
      <c r="D30" s="26">
        <v>10850000</v>
      </c>
    </row>
    <row r="31" spans="1:4" x14ac:dyDescent="0.4">
      <c r="A31" s="25" t="s">
        <v>231</v>
      </c>
      <c r="B31" s="26">
        <v>660</v>
      </c>
      <c r="C31" s="26">
        <v>580</v>
      </c>
      <c r="D31" s="26">
        <v>1240</v>
      </c>
    </row>
    <row r="32" spans="1:4" x14ac:dyDescent="0.4">
      <c r="A32" s="25" t="s">
        <v>232</v>
      </c>
      <c r="B32" s="26">
        <v>23100000</v>
      </c>
      <c r="C32" s="26">
        <v>20300000</v>
      </c>
      <c r="D32" s="26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N17"/>
  <sheetViews>
    <sheetView workbookViewId="0">
      <selection activeCell="K13" sqref="K13"/>
    </sheetView>
  </sheetViews>
  <sheetFormatPr defaultRowHeight="17.399999999999999" x14ac:dyDescent="0.4"/>
  <cols>
    <col min="1" max="1" width="10.59765625" customWidth="1"/>
    <col min="2" max="4" width="10.09765625" customWidth="1"/>
    <col min="6" max="6" width="10.59765625" customWidth="1"/>
    <col min="7" max="9" width="10.09765625" customWidth="1"/>
  </cols>
  <sheetData>
    <row r="1" spans="1:14" x14ac:dyDescent="0.4">
      <c r="A1" s="3" t="s">
        <v>6</v>
      </c>
      <c r="B1" s="5" t="s">
        <v>175</v>
      </c>
      <c r="D1" s="10" t="s">
        <v>176</v>
      </c>
      <c r="F1" s="4" t="s">
        <v>8</v>
      </c>
      <c r="G1" s="5" t="s">
        <v>177</v>
      </c>
      <c r="I1" s="10" t="s">
        <v>176</v>
      </c>
    </row>
    <row r="2" spans="1:14" x14ac:dyDescent="0.4">
      <c r="A2" s="6" t="s">
        <v>12</v>
      </c>
      <c r="B2" s="6" t="s">
        <v>178</v>
      </c>
      <c r="C2" s="6" t="s">
        <v>179</v>
      </c>
      <c r="D2" s="6" t="s">
        <v>180</v>
      </c>
      <c r="F2" s="6" t="s">
        <v>12</v>
      </c>
      <c r="G2" s="6" t="s">
        <v>178</v>
      </c>
      <c r="H2" s="6" t="s">
        <v>179</v>
      </c>
      <c r="I2" s="6" t="s">
        <v>180</v>
      </c>
    </row>
    <row r="3" spans="1:14" x14ac:dyDescent="0.4">
      <c r="A3" s="6" t="s">
        <v>181</v>
      </c>
      <c r="B3" s="9">
        <v>110523</v>
      </c>
      <c r="C3" s="9">
        <v>61579</v>
      </c>
      <c r="D3" s="9">
        <v>140849</v>
      </c>
      <c r="F3" s="6" t="s">
        <v>181</v>
      </c>
      <c r="G3" s="9">
        <v>122803</v>
      </c>
      <c r="H3" s="9">
        <v>66214</v>
      </c>
      <c r="I3" s="9">
        <v>142272</v>
      </c>
    </row>
    <row r="4" spans="1:14" x14ac:dyDescent="0.4">
      <c r="A4" s="6" t="s">
        <v>182</v>
      </c>
      <c r="B4" s="9">
        <v>91232</v>
      </c>
      <c r="C4" s="9">
        <v>116204</v>
      </c>
      <c r="D4" s="9">
        <v>128325</v>
      </c>
      <c r="F4" s="6" t="s">
        <v>182</v>
      </c>
      <c r="G4" s="9">
        <v>90329</v>
      </c>
      <c r="H4" s="9">
        <v>123621</v>
      </c>
      <c r="I4" s="9">
        <v>141016</v>
      </c>
    </row>
    <row r="5" spans="1:14" x14ac:dyDescent="0.4">
      <c r="A5" s="6" t="s">
        <v>183</v>
      </c>
      <c r="B5" s="9">
        <v>146620</v>
      </c>
      <c r="C5" s="9">
        <v>106968</v>
      </c>
      <c r="D5" s="9">
        <v>93171</v>
      </c>
      <c r="F5" s="6" t="s">
        <v>183</v>
      </c>
      <c r="G5" s="9">
        <v>137028</v>
      </c>
      <c r="H5" s="9">
        <v>111425</v>
      </c>
      <c r="I5" s="9">
        <v>96053</v>
      </c>
    </row>
    <row r="6" spans="1:14" x14ac:dyDescent="0.4">
      <c r="A6" s="6" t="s">
        <v>184</v>
      </c>
      <c r="B6" s="9">
        <v>109703</v>
      </c>
      <c r="C6" s="9">
        <v>132462</v>
      </c>
      <c r="D6" s="9">
        <v>106147</v>
      </c>
      <c r="F6" s="6" t="s">
        <v>184</v>
      </c>
      <c r="G6" s="9">
        <v>113096</v>
      </c>
      <c r="H6" s="9">
        <v>128604</v>
      </c>
      <c r="I6" s="9">
        <v>115377</v>
      </c>
    </row>
    <row r="7" spans="1:14" x14ac:dyDescent="0.4">
      <c r="A7" s="6" t="s">
        <v>185</v>
      </c>
      <c r="B7" s="9">
        <v>51997</v>
      </c>
      <c r="C7" s="9">
        <v>73957</v>
      </c>
      <c r="D7" s="9">
        <v>130856</v>
      </c>
      <c r="F7" s="6" t="s">
        <v>185</v>
      </c>
      <c r="G7" s="9">
        <v>49521</v>
      </c>
      <c r="H7" s="9">
        <v>76244</v>
      </c>
      <c r="I7" s="9">
        <v>137743</v>
      </c>
    </row>
    <row r="8" spans="1:14" x14ac:dyDescent="0.4">
      <c r="A8" s="6" t="s">
        <v>186</v>
      </c>
      <c r="B8" s="9">
        <v>79689</v>
      </c>
      <c r="C8" s="9">
        <v>124114</v>
      </c>
      <c r="D8" s="9">
        <v>128929</v>
      </c>
      <c r="F8" s="6" t="s">
        <v>186</v>
      </c>
      <c r="G8" s="9">
        <v>73109</v>
      </c>
      <c r="H8" s="9">
        <v>113866</v>
      </c>
      <c r="I8" s="9">
        <v>120494</v>
      </c>
    </row>
    <row r="9" spans="1:14" x14ac:dyDescent="0.4">
      <c r="L9" s="36"/>
      <c r="M9" s="36"/>
      <c r="N9" s="36"/>
    </row>
    <row r="10" spans="1:14" x14ac:dyDescent="0.4">
      <c r="A10" s="4" t="s">
        <v>55</v>
      </c>
      <c r="B10" s="5" t="s">
        <v>187</v>
      </c>
      <c r="D10" s="10" t="s">
        <v>176</v>
      </c>
      <c r="F10" s="4" t="s">
        <v>57</v>
      </c>
      <c r="G10" s="5" t="s">
        <v>188</v>
      </c>
      <c r="I10" s="10" t="s">
        <v>176</v>
      </c>
      <c r="L10" s="36"/>
      <c r="M10" s="36"/>
      <c r="N10" s="36"/>
    </row>
    <row r="11" spans="1:14" x14ac:dyDescent="0.4">
      <c r="A11" s="6" t="s">
        <v>12</v>
      </c>
      <c r="B11" s="6" t="s">
        <v>178</v>
      </c>
      <c r="C11" s="6" t="s">
        <v>179</v>
      </c>
      <c r="D11" s="6" t="s">
        <v>180</v>
      </c>
      <c r="F11" s="6"/>
      <c r="G11" s="6" t="s">
        <v>178</v>
      </c>
      <c r="H11" s="6" t="s">
        <v>179</v>
      </c>
      <c r="I11" s="6" t="s">
        <v>180</v>
      </c>
      <c r="L11" s="36"/>
      <c r="M11" s="36"/>
      <c r="N11" s="36"/>
    </row>
    <row r="12" spans="1:14" x14ac:dyDescent="0.4">
      <c r="A12" s="6" t="s">
        <v>181</v>
      </c>
      <c r="B12" s="9">
        <v>123151</v>
      </c>
      <c r="C12" s="9">
        <v>60969</v>
      </c>
      <c r="D12" s="9">
        <v>153097</v>
      </c>
      <c r="F12" s="6" t="s">
        <v>263</v>
      </c>
      <c r="G12" s="28">
        <v>114829.83333333333</v>
      </c>
      <c r="H12" s="28">
        <v>95413</v>
      </c>
      <c r="I12" s="28">
        <v>128444</v>
      </c>
      <c r="L12" s="36"/>
      <c r="M12" s="36"/>
      <c r="N12" s="36"/>
    </row>
    <row r="13" spans="1:14" x14ac:dyDescent="0.4">
      <c r="A13" s="6" t="s">
        <v>182</v>
      </c>
      <c r="B13" s="9">
        <v>82938</v>
      </c>
      <c r="C13" s="9">
        <v>113925</v>
      </c>
      <c r="D13" s="9">
        <v>135079</v>
      </c>
      <c r="F13" s="6" t="s">
        <v>262</v>
      </c>
      <c r="G13" s="28">
        <v>109519.33333333333</v>
      </c>
      <c r="H13" s="28">
        <v>112194.5</v>
      </c>
      <c r="I13" s="28">
        <v>108929.83333333333</v>
      </c>
      <c r="L13" s="36"/>
      <c r="M13" s="36"/>
      <c r="N13" s="36"/>
    </row>
    <row r="14" spans="1:14" x14ac:dyDescent="0.4">
      <c r="A14" s="6" t="s">
        <v>183</v>
      </c>
      <c r="B14" s="9">
        <v>140981</v>
      </c>
      <c r="C14" s="9">
        <v>101874</v>
      </c>
      <c r="D14" s="9">
        <v>84701</v>
      </c>
      <c r="L14" s="36"/>
      <c r="M14" s="36"/>
      <c r="N14" s="36"/>
    </row>
    <row r="15" spans="1:14" x14ac:dyDescent="0.4">
      <c r="A15" s="6" t="s">
        <v>184</v>
      </c>
      <c r="B15" s="9">
        <v>109703</v>
      </c>
      <c r="C15" s="9">
        <v>122650</v>
      </c>
      <c r="D15" s="9">
        <v>112922</v>
      </c>
    </row>
    <row r="16" spans="1:14" x14ac:dyDescent="0.4">
      <c r="A16" s="6" t="s">
        <v>185</v>
      </c>
      <c r="B16" s="9">
        <v>47704</v>
      </c>
      <c r="C16" s="9">
        <v>73957</v>
      </c>
      <c r="D16" s="9">
        <v>124625</v>
      </c>
    </row>
    <row r="17" spans="1:4" x14ac:dyDescent="0.4">
      <c r="A17" s="6" t="s">
        <v>186</v>
      </c>
      <c r="B17" s="9">
        <v>79689</v>
      </c>
      <c r="C17" s="9">
        <v>114920</v>
      </c>
      <c r="D17" s="9">
        <v>130231</v>
      </c>
    </row>
  </sheetData>
  <dataConsolidate function="average" leftLabels="1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workbookViewId="0">
      <selection activeCell="G13" sqref="G13"/>
    </sheetView>
  </sheetViews>
  <sheetFormatPr defaultRowHeight="17.399999999999999" x14ac:dyDescent="0.4"/>
  <cols>
    <col min="2" max="8" width="8.09765625" customWidth="1"/>
  </cols>
  <sheetData>
    <row r="1" spans="1:8" ht="21" x14ac:dyDescent="0.4">
      <c r="A1" s="13" t="s">
        <v>189</v>
      </c>
      <c r="B1" s="13"/>
      <c r="C1" s="13"/>
      <c r="D1" s="13"/>
      <c r="E1" s="13"/>
      <c r="F1" s="13"/>
      <c r="G1" s="13"/>
      <c r="H1" s="13"/>
    </row>
    <row r="2" spans="1:8" x14ac:dyDescent="0.4">
      <c r="H2" s="10" t="s">
        <v>204</v>
      </c>
    </row>
    <row r="3" spans="1:8" x14ac:dyDescent="0.4">
      <c r="A3" s="6" t="s">
        <v>93</v>
      </c>
      <c r="B3" s="6" t="s">
        <v>190</v>
      </c>
      <c r="C3" s="6" t="s">
        <v>191</v>
      </c>
      <c r="D3" s="6" t="s">
        <v>192</v>
      </c>
      <c r="E3" s="6" t="s">
        <v>193</v>
      </c>
      <c r="F3" s="6" t="s">
        <v>194</v>
      </c>
      <c r="G3" s="6" t="s">
        <v>195</v>
      </c>
      <c r="H3" s="6" t="s">
        <v>196</v>
      </c>
    </row>
    <row r="4" spans="1:8" x14ac:dyDescent="0.4">
      <c r="A4" s="6" t="s">
        <v>197</v>
      </c>
      <c r="B4" s="29">
        <v>1826</v>
      </c>
      <c r="C4" s="29">
        <v>1619</v>
      </c>
      <c r="D4" s="29">
        <v>1765</v>
      </c>
      <c r="E4" s="29">
        <v>1585</v>
      </c>
      <c r="F4" s="29">
        <v>1678</v>
      </c>
      <c r="G4" s="29">
        <v>1509</v>
      </c>
      <c r="H4" s="29">
        <f>SUM(B4:G4)</f>
        <v>9982</v>
      </c>
    </row>
    <row r="5" spans="1:8" x14ac:dyDescent="0.4">
      <c r="A5" s="6" t="s">
        <v>198</v>
      </c>
      <c r="B5" s="29">
        <v>1126</v>
      </c>
      <c r="C5" s="29">
        <v>1325</v>
      </c>
      <c r="D5" s="29">
        <v>1545</v>
      </c>
      <c r="E5" s="29">
        <v>1599</v>
      </c>
      <c r="F5" s="29">
        <v>1620</v>
      </c>
      <c r="G5" s="29">
        <v>1572</v>
      </c>
      <c r="H5" s="29">
        <f t="shared" ref="H5:H10" si="0">SUM(B5:G5)</f>
        <v>8787</v>
      </c>
    </row>
    <row r="6" spans="1:8" x14ac:dyDescent="0.4">
      <c r="A6" s="6" t="s">
        <v>199</v>
      </c>
      <c r="B6" s="29">
        <v>674</v>
      </c>
      <c r="C6" s="29">
        <v>694</v>
      </c>
      <c r="D6" s="29">
        <v>706</v>
      </c>
      <c r="E6" s="29">
        <v>627</v>
      </c>
      <c r="F6" s="29">
        <v>762</v>
      </c>
      <c r="G6" s="29">
        <v>834</v>
      </c>
      <c r="H6" s="29">
        <f t="shared" si="0"/>
        <v>4297</v>
      </c>
    </row>
    <row r="7" spans="1:8" x14ac:dyDescent="0.4">
      <c r="A7" s="6" t="s">
        <v>200</v>
      </c>
      <c r="B7" s="29">
        <v>972</v>
      </c>
      <c r="C7" s="29">
        <v>1067</v>
      </c>
      <c r="D7" s="29">
        <v>904</v>
      </c>
      <c r="E7" s="29">
        <v>867</v>
      </c>
      <c r="F7" s="29">
        <v>1068</v>
      </c>
      <c r="G7" s="29">
        <v>975</v>
      </c>
      <c r="H7" s="29">
        <f t="shared" si="0"/>
        <v>5853</v>
      </c>
    </row>
    <row r="8" spans="1:8" x14ac:dyDescent="0.4">
      <c r="A8" s="6" t="s">
        <v>201</v>
      </c>
      <c r="B8" s="29">
        <v>1067</v>
      </c>
      <c r="C8" s="29">
        <v>957</v>
      </c>
      <c r="D8" s="29">
        <v>1055</v>
      </c>
      <c r="E8" s="29">
        <v>1136</v>
      </c>
      <c r="F8" s="29">
        <v>1132</v>
      </c>
      <c r="G8" s="29">
        <v>1085</v>
      </c>
      <c r="H8" s="29">
        <f t="shared" si="0"/>
        <v>6432</v>
      </c>
    </row>
    <row r="9" spans="1:8" x14ac:dyDescent="0.4">
      <c r="A9" s="6" t="s">
        <v>202</v>
      </c>
      <c r="B9" s="29">
        <v>864</v>
      </c>
      <c r="C9" s="29">
        <v>768</v>
      </c>
      <c r="D9" s="29">
        <v>697</v>
      </c>
      <c r="E9" s="29">
        <v>770</v>
      </c>
      <c r="F9" s="29">
        <v>768</v>
      </c>
      <c r="G9" s="29">
        <v>862</v>
      </c>
      <c r="H9" s="29">
        <f t="shared" si="0"/>
        <v>4729</v>
      </c>
    </row>
    <row r="10" spans="1:8" x14ac:dyDescent="0.4">
      <c r="A10" s="6" t="s">
        <v>203</v>
      </c>
      <c r="B10" s="29">
        <v>1358</v>
      </c>
      <c r="C10" s="29">
        <v>1209</v>
      </c>
      <c r="D10" s="29">
        <v>1167</v>
      </c>
      <c r="E10" s="29">
        <v>1215</v>
      </c>
      <c r="F10" s="29">
        <v>1267</v>
      </c>
      <c r="G10" s="29">
        <v>1187</v>
      </c>
      <c r="H10" s="29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7620</xdr:colOff>
                    <xdr:row>10</xdr:row>
                    <xdr:rowOff>198120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topLeftCell="A9" workbookViewId="0">
      <selection activeCell="J25" sqref="J25"/>
    </sheetView>
  </sheetViews>
  <sheetFormatPr defaultRowHeight="17.399999999999999" x14ac:dyDescent="0.4"/>
  <sheetData>
    <row r="1" spans="1:6" ht="21" x14ac:dyDescent="0.4">
      <c r="A1" s="13" t="s">
        <v>205</v>
      </c>
      <c r="B1" s="13"/>
      <c r="C1" s="13"/>
      <c r="D1" s="13"/>
      <c r="E1" s="13"/>
      <c r="F1" s="13"/>
    </row>
    <row r="3" spans="1:6" x14ac:dyDescent="0.4">
      <c r="A3" s="6" t="s">
        <v>1</v>
      </c>
      <c r="B3" s="6" t="s">
        <v>2</v>
      </c>
      <c r="C3" s="6" t="s">
        <v>3</v>
      </c>
      <c r="D3" s="6" t="s">
        <v>206</v>
      </c>
      <c r="E3" s="6" t="s">
        <v>207</v>
      </c>
      <c r="F3" s="6" t="s">
        <v>128</v>
      </c>
    </row>
    <row r="4" spans="1:6" x14ac:dyDescent="0.4">
      <c r="A4" s="6" t="s">
        <v>208</v>
      </c>
      <c r="B4" s="6" t="s">
        <v>4</v>
      </c>
      <c r="C4" s="6">
        <v>69</v>
      </c>
      <c r="D4" s="6">
        <v>77</v>
      </c>
      <c r="E4" s="6">
        <v>86</v>
      </c>
      <c r="F4" s="11">
        <f t="shared" ref="F4:F10" si="0">AVERAGE(C4:E4)</f>
        <v>77.333333333333329</v>
      </c>
    </row>
    <row r="5" spans="1:6" x14ac:dyDescent="0.4">
      <c r="A5" s="6" t="s">
        <v>209</v>
      </c>
      <c r="B5" s="6" t="s">
        <v>5</v>
      </c>
      <c r="C5" s="6">
        <v>78</v>
      </c>
      <c r="D5" s="6">
        <v>95</v>
      </c>
      <c r="E5" s="6">
        <v>78</v>
      </c>
      <c r="F5" s="11">
        <f t="shared" si="0"/>
        <v>83.666666666666671</v>
      </c>
    </row>
    <row r="6" spans="1:6" x14ac:dyDescent="0.4">
      <c r="A6" s="6" t="s">
        <v>210</v>
      </c>
      <c r="B6" s="6" t="s">
        <v>4</v>
      </c>
      <c r="C6" s="6">
        <v>99</v>
      </c>
      <c r="D6" s="6">
        <v>98</v>
      </c>
      <c r="E6" s="6">
        <v>83</v>
      </c>
      <c r="F6" s="11">
        <f t="shared" si="0"/>
        <v>93.333333333333329</v>
      </c>
    </row>
    <row r="7" spans="1:6" x14ac:dyDescent="0.4">
      <c r="A7" s="6" t="s">
        <v>211</v>
      </c>
      <c r="B7" s="6" t="s">
        <v>4</v>
      </c>
      <c r="C7" s="6">
        <v>67</v>
      </c>
      <c r="D7" s="6">
        <v>81</v>
      </c>
      <c r="E7" s="6">
        <v>67</v>
      </c>
      <c r="F7" s="11">
        <f t="shared" si="0"/>
        <v>71.666666666666671</v>
      </c>
    </row>
    <row r="8" spans="1:6" x14ac:dyDescent="0.4">
      <c r="A8" s="6" t="s">
        <v>212</v>
      </c>
      <c r="B8" s="6" t="s">
        <v>5</v>
      </c>
      <c r="C8" s="6">
        <v>86</v>
      </c>
      <c r="D8" s="6">
        <v>86</v>
      </c>
      <c r="E8" s="6">
        <v>74</v>
      </c>
      <c r="F8" s="11">
        <f t="shared" si="0"/>
        <v>82</v>
      </c>
    </row>
    <row r="9" spans="1:6" x14ac:dyDescent="0.4">
      <c r="A9" s="6" t="s">
        <v>213</v>
      </c>
      <c r="B9" s="6" t="s">
        <v>5</v>
      </c>
      <c r="C9" s="6">
        <v>81</v>
      </c>
      <c r="D9" s="6">
        <v>83</v>
      </c>
      <c r="E9" s="6">
        <v>98</v>
      </c>
      <c r="F9" s="11">
        <f t="shared" si="0"/>
        <v>87.333333333333329</v>
      </c>
    </row>
    <row r="10" spans="1:6" x14ac:dyDescent="0.4">
      <c r="A10" s="6" t="s">
        <v>214</v>
      </c>
      <c r="B10" s="6" t="s">
        <v>4</v>
      </c>
      <c r="C10" s="6">
        <v>95</v>
      </c>
      <c r="D10" s="6">
        <v>78</v>
      </c>
      <c r="E10" s="6">
        <v>89</v>
      </c>
      <c r="F10" s="11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dpwlshr@naver.com</cp:lastModifiedBy>
  <dcterms:created xsi:type="dcterms:W3CDTF">2023-04-27T08:01:32Z</dcterms:created>
  <dcterms:modified xsi:type="dcterms:W3CDTF">2024-07-28T17:13:18Z</dcterms:modified>
</cp:coreProperties>
</file>