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2급_실기_기출문제집 (2)\02 최신기출유형\"/>
    </mc:Choice>
  </mc:AlternateContent>
  <xr:revisionPtr revIDLastSave="0" documentId="13_ncr:1_{398BCEF1-C547-4E29-B789-A6A36A283D64}" xr6:coauthVersionLast="47" xr6:coauthVersionMax="47" xr10:uidLastSave="{00000000-0000-0000-0000-000000000000}"/>
  <bookViews>
    <workbookView xWindow="-120" yWindow="-120" windowWidth="29040" windowHeight="15720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6" l="1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8" i="6" s="1"/>
  <c r="E29" i="10" a="1"/>
  <c r="E29" i="10"/>
  <c r="E30" i="10" a="1"/>
  <c r="E30" i="10" s="1"/>
  <c r="E31" i="10" a="1"/>
  <c r="E31" i="10" s="1"/>
  <c r="E32" i="10" a="1"/>
  <c r="E32" i="10" s="1"/>
  <c r="E33" i="10" a="1"/>
  <c r="E33" i="10" s="1"/>
  <c r="E34" i="10" a="1"/>
  <c r="E34" i="10"/>
  <c r="E35" i="10" a="1"/>
  <c r="E35" i="10"/>
  <c r="E36" i="10" a="1"/>
  <c r="E36" i="10" s="1"/>
  <c r="E37" i="10" a="1"/>
  <c r="E37" i="10" s="1"/>
  <c r="E28" i="10" a="1"/>
  <c r="E28" i="10" s="1"/>
  <c r="J15" i="10"/>
  <c r="J16" i="10"/>
  <c r="J17" i="10"/>
  <c r="J18" i="10"/>
  <c r="J19" i="10"/>
  <c r="J20" i="10"/>
  <c r="J21" i="10"/>
  <c r="J22" i="10"/>
  <c r="J23" i="10"/>
  <c r="J24" i="10"/>
  <c r="D24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<sst xmlns="http://schemas.openxmlformats.org/spreadsheetml/2006/main" count="341" uniqueCount="273">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</sst>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0" xfId="1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4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FFFF00"/>
      </font>
    </dxf>
    <dxf>
      <font>
        <b/>
        <i/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44BB92-46C9-4315-B10E-A6C6E04209CC}" name="표1" displayName="표1" ref="A3:H28" totalsRowShown="0" headerRowDxfId="0" dataDxfId="1" headerRowBorderDxfId="10" tableBorderDxfId="11">
  <autoFilter ref="A3:H28" xr:uid="{2944BB92-46C9-4315-B10E-A6C6E04209CC}"/>
  <tableColumns count="8">
    <tableColumn id="1" xr3:uid="{639F3E0A-4614-4290-A7C3-A6B58D9FE860}" name="성명" dataDxfId="9"/>
    <tableColumn id="2" xr3:uid="{D8F3F8BB-969A-46E7-8EEC-E3FA266FA2A8}" name="성별" dataDxfId="8"/>
    <tableColumn id="3" xr3:uid="{3C35C05A-D81C-4113-86C9-1CBF2992D8DA}" name="등급" dataDxfId="7"/>
    <tableColumn id="4" xr3:uid="{7BB6E5CE-A993-40A9-8DD9-2FE9BAB7BD91}" name="총구매금액" dataDxfId="6" dataCellStyle="쉼표 [0]"/>
    <tableColumn id="5" xr3:uid="{BFE51563-BBBA-4949-A67E-CB8560B7C44F}" name="구매횟수" dataDxfId="5"/>
    <tableColumn id="6" xr3:uid="{997355E3-9844-4DEE-BCC7-784EF556BFAD}" name="구매포인트" dataDxfId="4"/>
    <tableColumn id="7" xr3:uid="{F7AE1B2B-3DB4-43FE-B020-8C6CE145F917}" name="빈도포인트" dataDxfId="3"/>
    <tableColumn id="8" xr3:uid="{6691F353-048B-4ABD-BAAA-5CA5444E3E58}" name="포인트합계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/>
  </sheetViews>
  <sheetFormatPr defaultRowHeight="16.5" x14ac:dyDescent="0.3"/>
  <cols>
    <col min="1" max="1" width="10.5" bestFit="1" customWidth="1"/>
  </cols>
  <sheetData>
    <row r="1" spans="1:6" x14ac:dyDescent="0.3">
      <c r="A1" t="s">
        <v>0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1"/>
    </row>
    <row r="5" spans="1:6" x14ac:dyDescent="0.3">
      <c r="A5" s="1"/>
      <c r="B5" s="1"/>
      <c r="C5" s="1"/>
      <c r="D5" s="1"/>
      <c r="E5" s="1"/>
      <c r="F5" s="1"/>
    </row>
    <row r="6" spans="1:6" x14ac:dyDescent="0.3">
      <c r="A6" s="1"/>
      <c r="B6" s="1"/>
      <c r="C6" s="1"/>
      <c r="D6" s="1"/>
      <c r="E6" s="1"/>
      <c r="F6" s="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  <row r="10" spans="1:6" x14ac:dyDescent="0.3">
      <c r="A10" s="1"/>
      <c r="B10" s="1"/>
      <c r="C10" s="1"/>
      <c r="D10" s="1"/>
      <c r="E10" s="1"/>
      <c r="F10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J11" sqref="J11"/>
    </sheetView>
  </sheetViews>
  <sheetFormatPr defaultRowHeight="16.5" x14ac:dyDescent="0.3"/>
  <cols>
    <col min="3" max="3" width="12.25" bestFit="1" customWidth="1"/>
    <col min="6" max="6" width="11.875" bestFit="1" customWidth="1"/>
  </cols>
  <sheetData>
    <row r="1" spans="1:6" x14ac:dyDescent="0.3">
      <c r="A1" t="s">
        <v>129</v>
      </c>
    </row>
    <row r="3" spans="1:6" x14ac:dyDescent="0.3">
      <c r="A3" s="1" t="s">
        <v>82</v>
      </c>
      <c r="B3" s="1" t="s">
        <v>83</v>
      </c>
      <c r="C3" s="1" t="s">
        <v>84</v>
      </c>
      <c r="D3" s="1" t="s">
        <v>85</v>
      </c>
      <c r="E3" s="1" t="s">
        <v>86</v>
      </c>
      <c r="F3" s="1" t="s">
        <v>87</v>
      </c>
    </row>
    <row r="4" spans="1:6" x14ac:dyDescent="0.3">
      <c r="A4" t="s">
        <v>88</v>
      </c>
      <c r="B4" t="s">
        <v>89</v>
      </c>
      <c r="C4" s="1" t="s">
        <v>90</v>
      </c>
      <c r="D4" s="1">
        <v>2</v>
      </c>
      <c r="E4" s="1" t="s">
        <v>91</v>
      </c>
      <c r="F4" s="10">
        <v>1500000</v>
      </c>
    </row>
    <row r="5" spans="1:6" x14ac:dyDescent="0.3">
      <c r="B5" t="s">
        <v>92</v>
      </c>
      <c r="C5" s="1" t="s">
        <v>93</v>
      </c>
      <c r="D5" s="1">
        <v>3</v>
      </c>
      <c r="E5" s="1" t="s">
        <v>94</v>
      </c>
      <c r="F5" s="10">
        <v>3500000</v>
      </c>
    </row>
    <row r="6" spans="1:6" x14ac:dyDescent="0.3">
      <c r="B6" t="s">
        <v>95</v>
      </c>
      <c r="C6" s="1" t="s">
        <v>96</v>
      </c>
      <c r="D6" s="1">
        <v>5</v>
      </c>
      <c r="E6" s="1" t="s">
        <v>97</v>
      </c>
      <c r="F6" s="10">
        <v>4000000</v>
      </c>
    </row>
    <row r="7" spans="1:6" x14ac:dyDescent="0.3">
      <c r="B7" t="s">
        <v>98</v>
      </c>
      <c r="C7" s="1" t="s">
        <v>99</v>
      </c>
      <c r="D7" s="1">
        <v>3</v>
      </c>
      <c r="E7" s="1" t="s">
        <v>100</v>
      </c>
      <c r="F7" s="10">
        <v>3000000</v>
      </c>
    </row>
    <row r="8" spans="1:6" x14ac:dyDescent="0.3">
      <c r="A8" t="s">
        <v>101</v>
      </c>
      <c r="B8" t="s">
        <v>102</v>
      </c>
      <c r="C8" s="1" t="s">
        <v>103</v>
      </c>
      <c r="D8" s="1">
        <v>2</v>
      </c>
      <c r="E8" s="1" t="s">
        <v>104</v>
      </c>
      <c r="F8" s="10">
        <v>2000000</v>
      </c>
    </row>
    <row r="9" spans="1:6" x14ac:dyDescent="0.3">
      <c r="B9" t="s">
        <v>105</v>
      </c>
      <c r="C9" s="1" t="s">
        <v>106</v>
      </c>
      <c r="D9" s="1">
        <v>2</v>
      </c>
      <c r="E9" s="1" t="s">
        <v>107</v>
      </c>
      <c r="F9" s="10">
        <v>2400000</v>
      </c>
    </row>
    <row r="10" spans="1:6" x14ac:dyDescent="0.3">
      <c r="B10" t="s">
        <v>108</v>
      </c>
      <c r="C10" s="1" t="s">
        <v>109</v>
      </c>
      <c r="D10" s="1">
        <v>3</v>
      </c>
      <c r="E10" s="1" t="s">
        <v>110</v>
      </c>
      <c r="F10" s="10">
        <v>1200000</v>
      </c>
    </row>
    <row r="11" spans="1:6" x14ac:dyDescent="0.3">
      <c r="A11" t="s">
        <v>111</v>
      </c>
      <c r="B11" t="s">
        <v>112</v>
      </c>
      <c r="C11" s="1" t="s">
        <v>113</v>
      </c>
      <c r="D11" s="1">
        <v>1</v>
      </c>
      <c r="E11" s="1" t="s">
        <v>114</v>
      </c>
      <c r="F11" s="10">
        <v>600000</v>
      </c>
    </row>
    <row r="12" spans="1:6" x14ac:dyDescent="0.3">
      <c r="B12" t="s">
        <v>115</v>
      </c>
      <c r="C12" s="1" t="s">
        <v>116</v>
      </c>
      <c r="D12" s="1">
        <v>2</v>
      </c>
      <c r="E12" s="1" t="s">
        <v>117</v>
      </c>
      <c r="F12" s="10">
        <v>850000</v>
      </c>
    </row>
    <row r="13" spans="1:6" x14ac:dyDescent="0.3">
      <c r="B13" t="s">
        <v>118</v>
      </c>
      <c r="C13" s="1" t="s">
        <v>119</v>
      </c>
      <c r="D13" s="1">
        <v>1</v>
      </c>
      <c r="E13" s="1" t="s">
        <v>120</v>
      </c>
      <c r="F13" s="10">
        <v>4500000</v>
      </c>
    </row>
    <row r="14" spans="1:6" x14ac:dyDescent="0.3">
      <c r="A14" t="s">
        <v>121</v>
      </c>
      <c r="B14" t="s">
        <v>122</v>
      </c>
      <c r="C14" s="1" t="s">
        <v>123</v>
      </c>
      <c r="D14" s="1">
        <v>4</v>
      </c>
      <c r="E14" s="1" t="s">
        <v>124</v>
      </c>
      <c r="F14" s="10">
        <v>5600000</v>
      </c>
    </row>
    <row r="15" spans="1:6" x14ac:dyDescent="0.3">
      <c r="B15" t="s">
        <v>125</v>
      </c>
      <c r="C15" s="1" t="s">
        <v>126</v>
      </c>
      <c r="D15" s="1">
        <v>5</v>
      </c>
      <c r="E15" s="1" t="s">
        <v>127</v>
      </c>
      <c r="F15" s="10">
        <v>6000000</v>
      </c>
    </row>
    <row r="16" spans="1:6" x14ac:dyDescent="0.3">
      <c r="A16" s="1" t="s">
        <v>128</v>
      </c>
      <c r="F16" s="10">
        <v>35150000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L7" sqref="L7"/>
    </sheetView>
  </sheetViews>
  <sheetFormatPr defaultRowHeight="16.5" x14ac:dyDescent="0.3"/>
  <sheetData>
    <row r="1" spans="1:8" ht="20.25" x14ac:dyDescent="0.3">
      <c r="A1" s="17" t="s">
        <v>130</v>
      </c>
      <c r="B1" s="17"/>
      <c r="C1" s="17"/>
      <c r="D1" s="17"/>
      <c r="E1" s="17"/>
      <c r="F1" s="17"/>
      <c r="G1" s="17"/>
      <c r="H1" s="12"/>
    </row>
    <row r="3" spans="1:8" x14ac:dyDescent="0.3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3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1">
        <f t="shared" ref="G4:G18" si="0">AVERAGE(D4:F4)</f>
        <v>88.333333333333329</v>
      </c>
    </row>
    <row r="5" spans="1:8" x14ac:dyDescent="0.3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1">
        <f t="shared" si="0"/>
        <v>91.666666666666671</v>
      </c>
    </row>
    <row r="6" spans="1:8" x14ac:dyDescent="0.3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1">
        <f t="shared" si="0"/>
        <v>77.666666666666671</v>
      </c>
    </row>
    <row r="7" spans="1:8" x14ac:dyDescent="0.3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1">
        <f t="shared" si="0"/>
        <v>91.333333333333329</v>
      </c>
    </row>
    <row r="8" spans="1:8" x14ac:dyDescent="0.3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1">
        <f t="shared" si="0"/>
        <v>93.333333333333329</v>
      </c>
    </row>
    <row r="9" spans="1:8" x14ac:dyDescent="0.3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1">
        <f t="shared" si="0"/>
        <v>76.666666666666671</v>
      </c>
    </row>
    <row r="10" spans="1:8" x14ac:dyDescent="0.3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1">
        <f t="shared" si="0"/>
        <v>83.333333333333329</v>
      </c>
    </row>
    <row r="11" spans="1:8" x14ac:dyDescent="0.3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1">
        <f t="shared" si="0"/>
        <v>93.666666666666671</v>
      </c>
    </row>
    <row r="12" spans="1:8" x14ac:dyDescent="0.3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1">
        <f t="shared" si="0"/>
        <v>93.666666666666671</v>
      </c>
    </row>
    <row r="13" spans="1:8" x14ac:dyDescent="0.3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1">
        <f t="shared" si="0"/>
        <v>75.333333333333329</v>
      </c>
    </row>
    <row r="14" spans="1:8" x14ac:dyDescent="0.3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1">
        <f t="shared" si="0"/>
        <v>82.666666666666671</v>
      </c>
    </row>
    <row r="15" spans="1:8" x14ac:dyDescent="0.3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1">
        <f t="shared" si="0"/>
        <v>83.666666666666671</v>
      </c>
    </row>
    <row r="16" spans="1:8" x14ac:dyDescent="0.3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1">
        <f t="shared" si="0"/>
        <v>79.666666666666671</v>
      </c>
    </row>
    <row r="17" spans="1:7" x14ac:dyDescent="0.3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1">
        <f t="shared" si="0"/>
        <v>91.333333333333329</v>
      </c>
    </row>
    <row r="18" spans="1:7" x14ac:dyDescent="0.3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1">
        <f t="shared" si="0"/>
        <v>78.333333333333329</v>
      </c>
    </row>
  </sheetData>
  <mergeCells count="1">
    <mergeCell ref="A1:G1"/>
  </mergeCells>
  <phoneticPr fontId="1" type="noConversion"/>
  <conditionalFormatting sqref="A3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opLeftCell="A7" workbookViewId="0">
      <selection activeCell="G30" sqref="G30"/>
    </sheetView>
  </sheetViews>
  <sheetFormatPr defaultRowHeight="16.5" x14ac:dyDescent="0.3"/>
  <cols>
    <col min="1" max="4" width="9.125" customWidth="1"/>
    <col min="5" max="5" width="11.625" bestFit="1" customWidth="1"/>
    <col min="8" max="8" width="10.75" bestFit="1" customWidth="1"/>
    <col min="9" max="9" width="8.625" customWidth="1"/>
    <col min="10" max="10" width="10.625" bestFit="1" customWidth="1"/>
  </cols>
  <sheetData>
    <row r="1" spans="1:11" x14ac:dyDescent="0.3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3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3">
      <c r="A3" s="6" t="s">
        <v>15</v>
      </c>
      <c r="B3" s="6" t="s">
        <v>16</v>
      </c>
      <c r="C3" s="9">
        <v>2000</v>
      </c>
      <c r="D3" s="6">
        <v>55</v>
      </c>
      <c r="E3" s="6" t="str">
        <f>INT(C3/D3)&amp;"("&amp;MOD(C3,D3)&amp;")"</f>
        <v>36(20)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CHOOSE(WEEKDAY(H3),"일요일","월요일","화요일","수요일","목요일","금요일","토요일")</f>
        <v>금요일</v>
      </c>
    </row>
    <row r="4" spans="1:11" x14ac:dyDescent="0.3">
      <c r="A4" s="6" t="s">
        <v>18</v>
      </c>
      <c r="B4" s="6" t="s">
        <v>19</v>
      </c>
      <c r="C4" s="9">
        <v>1500</v>
      </c>
      <c r="D4" s="6">
        <v>67</v>
      </c>
      <c r="E4" s="6" t="str">
        <f t="shared" ref="E4:E11" si="0">INT(C4/D4)&amp;"("&amp;MOD(C4,D4)&amp;")"</f>
        <v>22(26)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1">CHOOSE(WEEKDAY(H4),"일요일","월요일","화요일","수요일","목요일","금요일","토요일")</f>
        <v>월요일</v>
      </c>
    </row>
    <row r="5" spans="1:11" x14ac:dyDescent="0.3">
      <c r="A5" s="6" t="s">
        <v>21</v>
      </c>
      <c r="B5" s="6" t="s">
        <v>22</v>
      </c>
      <c r="C5" s="9">
        <v>1800</v>
      </c>
      <c r="D5" s="6">
        <v>48</v>
      </c>
      <c r="E5" s="6" t="str">
        <f t="shared" si="0"/>
        <v>37(24)</v>
      </c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1"/>
        <v>월요일</v>
      </c>
    </row>
    <row r="6" spans="1:11" x14ac:dyDescent="0.3">
      <c r="A6" s="6" t="s">
        <v>24</v>
      </c>
      <c r="B6" s="6" t="s">
        <v>25</v>
      </c>
      <c r="C6" s="9">
        <v>1650</v>
      </c>
      <c r="D6" s="6">
        <v>68</v>
      </c>
      <c r="E6" s="6" t="str">
        <f t="shared" si="0"/>
        <v>24(18)</v>
      </c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1"/>
        <v>수요일</v>
      </c>
    </row>
    <row r="7" spans="1:11" x14ac:dyDescent="0.3">
      <c r="A7" s="6" t="s">
        <v>27</v>
      </c>
      <c r="B7" s="6" t="s">
        <v>28</v>
      </c>
      <c r="C7" s="9">
        <v>950</v>
      </c>
      <c r="D7" s="6">
        <v>23</v>
      </c>
      <c r="E7" s="6" t="str">
        <f t="shared" si="0"/>
        <v>41(7)</v>
      </c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1"/>
        <v>목요일</v>
      </c>
    </row>
    <row r="8" spans="1:11" x14ac:dyDescent="0.3">
      <c r="A8" s="6" t="s">
        <v>30</v>
      </c>
      <c r="B8" s="6" t="s">
        <v>31</v>
      </c>
      <c r="C8" s="9">
        <v>1200</v>
      </c>
      <c r="D8" s="6">
        <v>62</v>
      </c>
      <c r="E8" s="6" t="str">
        <f t="shared" si="0"/>
        <v>19(22)</v>
      </c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1"/>
        <v>금요일</v>
      </c>
    </row>
    <row r="9" spans="1:11" x14ac:dyDescent="0.3">
      <c r="A9" s="6" t="s">
        <v>33</v>
      </c>
      <c r="B9" s="6" t="s">
        <v>34</v>
      </c>
      <c r="C9" s="9">
        <v>1450</v>
      </c>
      <c r="D9" s="6">
        <v>49</v>
      </c>
      <c r="E9" s="6" t="str">
        <f t="shared" si="0"/>
        <v>29(29)</v>
      </c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1"/>
        <v>화요일</v>
      </c>
    </row>
    <row r="10" spans="1:11" x14ac:dyDescent="0.3">
      <c r="A10" s="6" t="s">
        <v>36</v>
      </c>
      <c r="B10" s="6" t="s">
        <v>37</v>
      </c>
      <c r="C10" s="9">
        <v>1500</v>
      </c>
      <c r="D10" s="6">
        <v>37</v>
      </c>
      <c r="E10" s="6" t="str">
        <f t="shared" si="0"/>
        <v>40(20)</v>
      </c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1"/>
        <v>화요일</v>
      </c>
    </row>
    <row r="11" spans="1:11" x14ac:dyDescent="0.3">
      <c r="A11" s="6" t="s">
        <v>39</v>
      </c>
      <c r="B11" s="6" t="s">
        <v>40</v>
      </c>
      <c r="C11" s="9">
        <v>1600</v>
      </c>
      <c r="D11" s="6">
        <v>41</v>
      </c>
      <c r="E11" s="6" t="str">
        <f t="shared" si="0"/>
        <v>39(1)</v>
      </c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1"/>
        <v>수요일</v>
      </c>
    </row>
    <row r="13" spans="1:11" x14ac:dyDescent="0.3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3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3">
      <c r="A15" s="6" t="s">
        <v>50</v>
      </c>
      <c r="B15" s="6" t="s">
        <v>51</v>
      </c>
      <c r="C15" s="16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3">
      <c r="A16" s="6" t="s">
        <v>53</v>
      </c>
      <c r="B16" s="6" t="s">
        <v>255</v>
      </c>
      <c r="C16" s="16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3">
      <c r="A17" s="6" t="s">
        <v>56</v>
      </c>
      <c r="B17" s="6" t="s">
        <v>54</v>
      </c>
      <c r="C17" s="16">
        <v>121</v>
      </c>
      <c r="D17" s="9">
        <f t="shared" si="2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3"/>
        <v>부산출발</v>
      </c>
    </row>
    <row r="18" spans="1:10" x14ac:dyDescent="0.3">
      <c r="A18" s="6" t="s">
        <v>58</v>
      </c>
      <c r="B18" s="6" t="s">
        <v>54</v>
      </c>
      <c r="C18" s="16">
        <v>113</v>
      </c>
      <c r="D18" s="9">
        <f t="shared" si="2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3"/>
        <v/>
      </c>
    </row>
    <row r="19" spans="1:10" x14ac:dyDescent="0.3">
      <c r="A19" s="6" t="s">
        <v>60</v>
      </c>
      <c r="B19" s="6" t="s">
        <v>54</v>
      </c>
      <c r="C19" s="16">
        <v>148</v>
      </c>
      <c r="D19" s="9">
        <f t="shared" si="2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3"/>
        <v/>
      </c>
    </row>
    <row r="20" spans="1:10" x14ac:dyDescent="0.3">
      <c r="A20" s="6" t="s">
        <v>62</v>
      </c>
      <c r="B20" s="6" t="s">
        <v>63</v>
      </c>
      <c r="C20" s="16">
        <v>105</v>
      </c>
      <c r="D20" s="9">
        <f t="shared" si="2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3"/>
        <v>부산출발</v>
      </c>
    </row>
    <row r="21" spans="1:10" x14ac:dyDescent="0.3">
      <c r="A21" s="6" t="s">
        <v>65</v>
      </c>
      <c r="B21" s="6" t="s">
        <v>63</v>
      </c>
      <c r="C21" s="16">
        <v>153</v>
      </c>
      <c r="D21" s="9">
        <f t="shared" si="2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3"/>
        <v>부산출발</v>
      </c>
    </row>
    <row r="22" spans="1:10" x14ac:dyDescent="0.3">
      <c r="A22" s="6" t="s">
        <v>67</v>
      </c>
      <c r="B22" s="6" t="s">
        <v>63</v>
      </c>
      <c r="C22" s="16">
        <v>122</v>
      </c>
      <c r="D22" s="9">
        <f t="shared" si="2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3"/>
        <v/>
      </c>
    </row>
    <row r="23" spans="1:10" x14ac:dyDescent="0.3">
      <c r="A23" s="6" t="s">
        <v>69</v>
      </c>
      <c r="B23" s="6" t="s">
        <v>63</v>
      </c>
      <c r="C23" s="16">
        <v>139</v>
      </c>
      <c r="D23" s="9">
        <f t="shared" si="2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3"/>
        <v/>
      </c>
    </row>
    <row r="24" spans="1:10" x14ac:dyDescent="0.3">
      <c r="A24" s="18" t="s">
        <v>256</v>
      </c>
      <c r="B24" s="19"/>
      <c r="C24" s="20"/>
      <c r="D24" s="9">
        <f>SUMIFS(D15:D23,B15:B23,"&lt;&gt;대리",C15:C23,"&gt;="&amp;AVERAGE(C15:C23))</f>
        <v>955500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3"/>
        <v/>
      </c>
    </row>
    <row r="26" spans="1:10" x14ac:dyDescent="0.3">
      <c r="A26" s="3" t="s">
        <v>72</v>
      </c>
      <c r="B26" s="4" t="s">
        <v>239</v>
      </c>
    </row>
    <row r="27" spans="1:10" x14ac:dyDescent="0.3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3">
      <c r="A28" s="6" t="s">
        <v>74</v>
      </c>
      <c r="B28" s="6" t="s">
        <v>240</v>
      </c>
      <c r="C28" s="6" t="s">
        <v>249</v>
      </c>
      <c r="D28" s="16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3">
      <c r="A29" s="6" t="s">
        <v>75</v>
      </c>
      <c r="B29" s="6" t="s">
        <v>241</v>
      </c>
      <c r="C29" s="6" t="s">
        <v>250</v>
      </c>
      <c r="D29" s="16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3">
      <c r="A30" s="6" t="s">
        <v>76</v>
      </c>
      <c r="B30" s="6" t="s">
        <v>242</v>
      </c>
      <c r="C30" s="6" t="s">
        <v>249</v>
      </c>
      <c r="D30" s="16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3">
      <c r="A31" s="6" t="s">
        <v>251</v>
      </c>
      <c r="B31" s="6" t="s">
        <v>243</v>
      </c>
      <c r="C31" s="6" t="s">
        <v>249</v>
      </c>
      <c r="D31" s="16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3">
      <c r="A32" s="6" t="s">
        <v>77</v>
      </c>
      <c r="B32" s="6" t="s">
        <v>244</v>
      </c>
      <c r="C32" s="6" t="s">
        <v>249</v>
      </c>
      <c r="D32" s="16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3">
      <c r="A33" s="6" t="s">
        <v>78</v>
      </c>
      <c r="B33" s="6" t="s">
        <v>246</v>
      </c>
      <c r="C33" s="6" t="s">
        <v>250</v>
      </c>
      <c r="D33" s="16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3">
      <c r="A34" s="6" t="s">
        <v>79</v>
      </c>
      <c r="B34" s="6" t="s">
        <v>245</v>
      </c>
      <c r="C34" s="6" t="s">
        <v>250</v>
      </c>
      <c r="D34" s="16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3">
      <c r="A35" s="6" t="s">
        <v>80</v>
      </c>
      <c r="B35" s="6" t="s">
        <v>253</v>
      </c>
      <c r="C35" s="6" t="s">
        <v>250</v>
      </c>
      <c r="D35" s="16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3">
      <c r="A36" s="6" t="s">
        <v>81</v>
      </c>
      <c r="B36" s="6" t="s">
        <v>247</v>
      </c>
      <c r="C36" s="6" t="s">
        <v>249</v>
      </c>
      <c r="D36" s="16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3">
      <c r="A37" s="6" t="s">
        <v>252</v>
      </c>
      <c r="B37" s="6" t="s">
        <v>248</v>
      </c>
      <c r="C37" s="6" t="s">
        <v>249</v>
      </c>
      <c r="D37" s="16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sqref="A1:E1"/>
    </sheetView>
  </sheetViews>
  <sheetFormatPr defaultRowHeight="16.5" x14ac:dyDescent="0.3"/>
  <cols>
    <col min="3" max="4" width="11.625" bestFit="1" customWidth="1"/>
    <col min="5" max="5" width="10.375" bestFit="1" customWidth="1"/>
  </cols>
  <sheetData>
    <row r="1" spans="1:5" ht="20.25" x14ac:dyDescent="0.3">
      <c r="A1" s="17" t="s">
        <v>153</v>
      </c>
      <c r="B1" s="17"/>
      <c r="C1" s="17"/>
      <c r="D1" s="17"/>
      <c r="E1" s="17"/>
    </row>
    <row r="3" spans="1:5" x14ac:dyDescent="0.3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3">
      <c r="A4" s="6" t="s">
        <v>159</v>
      </c>
      <c r="B4" s="6" t="s">
        <v>160</v>
      </c>
      <c r="C4" s="9">
        <v>12000000</v>
      </c>
      <c r="D4" s="9">
        <v>10500000</v>
      </c>
      <c r="E4" s="13">
        <f t="shared" ref="E4:E13" si="0">D4/C4</f>
        <v>0.875</v>
      </c>
    </row>
    <row r="5" spans="1:5" x14ac:dyDescent="0.3">
      <c r="A5" s="6" t="s">
        <v>161</v>
      </c>
      <c r="B5" s="6" t="s">
        <v>162</v>
      </c>
      <c r="C5" s="9">
        <v>15000000</v>
      </c>
      <c r="D5" s="9">
        <v>13240000</v>
      </c>
      <c r="E5" s="13">
        <f t="shared" si="0"/>
        <v>0.88266666666666671</v>
      </c>
    </row>
    <row r="6" spans="1:5" x14ac:dyDescent="0.3">
      <c r="A6" s="6" t="s">
        <v>163</v>
      </c>
      <c r="B6" s="6" t="s">
        <v>164</v>
      </c>
      <c r="C6" s="9">
        <v>10000000</v>
      </c>
      <c r="D6" s="9">
        <v>8800000</v>
      </c>
      <c r="E6" s="13">
        <f t="shared" si="0"/>
        <v>0.88</v>
      </c>
    </row>
    <row r="7" spans="1:5" x14ac:dyDescent="0.3">
      <c r="A7" s="6" t="s">
        <v>165</v>
      </c>
      <c r="B7" s="6" t="s">
        <v>166</v>
      </c>
      <c r="C7" s="9">
        <v>12000000</v>
      </c>
      <c r="D7" s="9">
        <v>10420000</v>
      </c>
      <c r="E7" s="13">
        <f t="shared" si="0"/>
        <v>0.86833333333333329</v>
      </c>
    </row>
    <row r="8" spans="1:5" x14ac:dyDescent="0.3">
      <c r="A8" s="6" t="s">
        <v>167</v>
      </c>
      <c r="B8" s="6" t="s">
        <v>168</v>
      </c>
      <c r="C8" s="9">
        <v>15000000</v>
      </c>
      <c r="D8" s="9">
        <v>11250000</v>
      </c>
      <c r="E8" s="13">
        <f t="shared" si="0"/>
        <v>0.75</v>
      </c>
    </row>
    <row r="9" spans="1:5" x14ac:dyDescent="0.3">
      <c r="A9" s="6" t="s">
        <v>169</v>
      </c>
      <c r="B9" s="6" t="s">
        <v>170</v>
      </c>
      <c r="C9" s="9">
        <v>12000000</v>
      </c>
      <c r="D9" s="9">
        <v>10000000</v>
      </c>
      <c r="E9" s="13">
        <f t="shared" si="0"/>
        <v>0.83333333333333337</v>
      </c>
    </row>
    <row r="10" spans="1:5" x14ac:dyDescent="0.3">
      <c r="A10" s="6" t="s">
        <v>171</v>
      </c>
      <c r="B10" s="6" t="s">
        <v>172</v>
      </c>
      <c r="C10" s="9">
        <v>14000000</v>
      </c>
      <c r="D10" s="9">
        <v>12700000</v>
      </c>
      <c r="E10" s="13">
        <f t="shared" si="0"/>
        <v>0.90714285714285714</v>
      </c>
    </row>
    <row r="11" spans="1:5" x14ac:dyDescent="0.3">
      <c r="A11" s="6" t="s">
        <v>173</v>
      </c>
      <c r="B11" s="6" t="s">
        <v>174</v>
      </c>
      <c r="C11" s="9">
        <v>13000000</v>
      </c>
      <c r="D11" s="9">
        <v>10540000</v>
      </c>
      <c r="E11" s="13">
        <f t="shared" si="0"/>
        <v>0.8107692307692308</v>
      </c>
    </row>
    <row r="12" spans="1:5" x14ac:dyDescent="0.3">
      <c r="A12" s="6" t="s">
        <v>175</v>
      </c>
      <c r="B12" s="6" t="s">
        <v>176</v>
      </c>
      <c r="C12" s="9">
        <v>15000000</v>
      </c>
      <c r="D12" s="9">
        <v>12800000</v>
      </c>
      <c r="E12" s="13">
        <f t="shared" si="0"/>
        <v>0.85333333333333339</v>
      </c>
    </row>
    <row r="13" spans="1:5" x14ac:dyDescent="0.3">
      <c r="A13" s="6" t="s">
        <v>177</v>
      </c>
      <c r="B13" s="6" t="s">
        <v>178</v>
      </c>
      <c r="C13" s="9">
        <v>12000000</v>
      </c>
      <c r="D13" s="9">
        <v>11500000</v>
      </c>
      <c r="E13" s="13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abSelected="1" workbookViewId="0">
      <selection activeCell="J11" sqref="J11"/>
    </sheetView>
  </sheetViews>
  <sheetFormatPr defaultRowHeight="16.5" outlineLevelRow="3" x14ac:dyDescent="0.3"/>
  <cols>
    <col min="4" max="4" width="12.125" customWidth="1"/>
    <col min="5" max="5" width="10.25" customWidth="1"/>
    <col min="6" max="8" width="12.125" customWidth="1"/>
  </cols>
  <sheetData>
    <row r="1" spans="1:8" ht="20.25" x14ac:dyDescent="0.3">
      <c r="A1" s="17" t="s">
        <v>179</v>
      </c>
      <c r="B1" s="17"/>
      <c r="C1" s="17"/>
      <c r="D1" s="17"/>
      <c r="E1" s="17"/>
      <c r="F1" s="17"/>
      <c r="G1" s="17"/>
      <c r="H1" s="17"/>
    </row>
    <row r="3" spans="1:8" x14ac:dyDescent="0.3">
      <c r="A3" s="25" t="s">
        <v>48</v>
      </c>
      <c r="B3" s="25" t="s">
        <v>49</v>
      </c>
      <c r="C3" s="25" t="s">
        <v>180</v>
      </c>
      <c r="D3" s="25" t="s">
        <v>181</v>
      </c>
      <c r="E3" s="25" t="s">
        <v>182</v>
      </c>
      <c r="F3" s="25" t="s">
        <v>183</v>
      </c>
      <c r="G3" s="25" t="s">
        <v>184</v>
      </c>
      <c r="H3" s="25" t="s">
        <v>185</v>
      </c>
    </row>
    <row r="4" spans="1:8" outlineLevel="3" x14ac:dyDescent="0.3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3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3">
      <c r="A6" s="6"/>
      <c r="B6" s="6"/>
      <c r="C6" s="21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3">
      <c r="A7" s="6"/>
      <c r="B7" s="6"/>
      <c r="C7" s="21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3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3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3">
      <c r="A10" s="6"/>
      <c r="B10" s="6"/>
      <c r="C10" s="21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3">
      <c r="A11" s="6"/>
      <c r="B11" s="6"/>
      <c r="C11" s="21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3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3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3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3">
      <c r="A15" s="6"/>
      <c r="B15" s="6"/>
      <c r="C15" s="21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3">
      <c r="A16" s="6"/>
      <c r="B16" s="6"/>
      <c r="C16" s="21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3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3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3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3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3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3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3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3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3">
      <c r="A25" s="22"/>
      <c r="B25" s="22"/>
      <c r="C25" s="24" t="s">
        <v>271</v>
      </c>
      <c r="D25" s="23"/>
      <c r="E25" s="22"/>
      <c r="F25" s="22"/>
      <c r="G25" s="22"/>
      <c r="H25" s="22">
        <f>SUBTOTAL(1,H17:H24)</f>
        <v>255.875</v>
      </c>
    </row>
    <row r="26" spans="1:8" outlineLevel="1" x14ac:dyDescent="0.3">
      <c r="A26" s="22"/>
      <c r="B26" s="22"/>
      <c r="C26" s="24" t="s">
        <v>266</v>
      </c>
      <c r="D26" s="23">
        <f>SUBTOTAL(9,D17:D24)</f>
        <v>5992000</v>
      </c>
      <c r="E26" s="22">
        <f>SUBTOTAL(9,E17:E24)</f>
        <v>240</v>
      </c>
      <c r="F26" s="22"/>
      <c r="G26" s="22"/>
      <c r="H26" s="22"/>
    </row>
    <row r="27" spans="1:8" x14ac:dyDescent="0.3">
      <c r="A27" s="22"/>
      <c r="B27" s="22"/>
      <c r="C27" s="24" t="s">
        <v>272</v>
      </c>
      <c r="D27" s="23"/>
      <c r="E27" s="22"/>
      <c r="F27" s="22"/>
      <c r="G27" s="22"/>
      <c r="H27" s="22">
        <f>SUBTOTAL(1,H4:H24)</f>
        <v>385.33333333333331</v>
      </c>
    </row>
    <row r="28" spans="1:8" x14ac:dyDescent="0.3">
      <c r="A28" s="22"/>
      <c r="B28" s="22"/>
      <c r="C28" s="24" t="s">
        <v>267</v>
      </c>
      <c r="D28" s="23">
        <f>SUBTOTAL(9,D4:D24)</f>
        <v>16970000</v>
      </c>
      <c r="E28" s="22">
        <f>SUBTOTAL(9,E4:E24)</f>
        <v>679</v>
      </c>
      <c r="F28" s="22"/>
      <c r="G28" s="22"/>
      <c r="H28" s="22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sqref="A1:E1"/>
    </sheetView>
  </sheetViews>
  <sheetFormatPr defaultRowHeight="16.5" x14ac:dyDescent="0.3"/>
  <cols>
    <col min="1" max="1" width="16.25" bestFit="1" customWidth="1"/>
  </cols>
  <sheetData>
    <row r="1" spans="1:5" ht="20.25" x14ac:dyDescent="0.3">
      <c r="A1" s="17" t="s">
        <v>205</v>
      </c>
      <c r="B1" s="17"/>
      <c r="C1" s="17"/>
      <c r="D1" s="17"/>
      <c r="E1" s="17"/>
    </row>
    <row r="3" spans="1:5" x14ac:dyDescent="0.3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3">
      <c r="A4" s="6" t="s">
        <v>211</v>
      </c>
      <c r="B4" s="5">
        <v>1524</v>
      </c>
      <c r="C4" s="5">
        <v>1692</v>
      </c>
      <c r="D4" s="5">
        <v>1774</v>
      </c>
      <c r="E4" s="5">
        <v>1663</v>
      </c>
    </row>
    <row r="5" spans="1:5" x14ac:dyDescent="0.3">
      <c r="A5" s="6" t="s">
        <v>212</v>
      </c>
      <c r="B5" s="5">
        <v>1035</v>
      </c>
      <c r="C5" s="5">
        <v>1149</v>
      </c>
      <c r="D5" s="5">
        <v>1165</v>
      </c>
      <c r="E5" s="5">
        <v>1116</v>
      </c>
    </row>
    <row r="6" spans="1:5" x14ac:dyDescent="0.3">
      <c r="A6" s="6" t="s">
        <v>213</v>
      </c>
      <c r="B6" s="5">
        <v>1122</v>
      </c>
      <c r="C6" s="5">
        <v>1245</v>
      </c>
      <c r="D6" s="5">
        <v>1274</v>
      </c>
      <c r="E6" s="5">
        <v>1214</v>
      </c>
    </row>
    <row r="7" spans="1:5" x14ac:dyDescent="0.3">
      <c r="A7" s="6" t="s">
        <v>214</v>
      </c>
      <c r="B7" s="5">
        <v>1359</v>
      </c>
      <c r="C7" s="5">
        <v>1508</v>
      </c>
      <c r="D7" s="5">
        <v>1569</v>
      </c>
      <c r="E7" s="5">
        <v>1479</v>
      </c>
    </row>
    <row r="8" spans="1:5" x14ac:dyDescent="0.3">
      <c r="A8" s="6" t="s">
        <v>215</v>
      </c>
      <c r="B8" s="5">
        <v>1245</v>
      </c>
      <c r="C8" s="5">
        <v>1382</v>
      </c>
      <c r="D8" s="5">
        <v>1427</v>
      </c>
      <c r="E8" s="5">
        <v>1351</v>
      </c>
    </row>
    <row r="9" spans="1:5" x14ac:dyDescent="0.3">
      <c r="A9" s="6" t="s">
        <v>216</v>
      </c>
      <c r="B9" s="5">
        <v>1782</v>
      </c>
      <c r="C9" s="5">
        <v>1978</v>
      </c>
      <c r="D9" s="5">
        <v>2095</v>
      </c>
      <c r="E9" s="5">
        <v>1952</v>
      </c>
    </row>
    <row r="10" spans="1:5" x14ac:dyDescent="0.3">
      <c r="A10" s="6" t="s">
        <v>217</v>
      </c>
      <c r="B10" s="5">
        <v>1269</v>
      </c>
      <c r="C10" s="5">
        <v>1409</v>
      </c>
      <c r="D10" s="5">
        <v>1457</v>
      </c>
      <c r="E10" s="5">
        <v>1378</v>
      </c>
    </row>
    <row r="11" spans="1:5" x14ac:dyDescent="0.3">
      <c r="A11" s="6" t="s">
        <v>218</v>
      </c>
      <c r="B11" s="5">
        <v>2047</v>
      </c>
      <c r="C11" s="5">
        <v>2272</v>
      </c>
      <c r="D11" s="5">
        <v>2425</v>
      </c>
      <c r="E11" s="5">
        <v>2248</v>
      </c>
    </row>
    <row r="12" spans="1:5" x14ac:dyDescent="0.3">
      <c r="A12" s="6" t="s">
        <v>219</v>
      </c>
      <c r="B12" s="5">
        <v>1863</v>
      </c>
      <c r="C12" s="5">
        <v>2068</v>
      </c>
      <c r="D12" s="5">
        <v>2196</v>
      </c>
      <c r="E12" s="5">
        <v>2042</v>
      </c>
    </row>
    <row r="13" spans="1:5" x14ac:dyDescent="0.3">
      <c r="A13" s="6" t="s">
        <v>220</v>
      </c>
      <c r="B13" s="5">
        <v>1351</v>
      </c>
      <c r="C13" s="5">
        <v>1500</v>
      </c>
      <c r="D13" s="5">
        <v>1559</v>
      </c>
      <c r="E13" s="5">
        <v>1470</v>
      </c>
    </row>
    <row r="14" spans="1:5" x14ac:dyDescent="0.3">
      <c r="A14" s="6" t="s">
        <v>128</v>
      </c>
      <c r="B14" s="5"/>
      <c r="C14" s="5"/>
      <c r="D14" s="5"/>
      <c r="E14" s="5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sqref="A1:E1"/>
    </sheetView>
  </sheetViews>
  <sheetFormatPr defaultRowHeight="16.5" x14ac:dyDescent="0.3"/>
  <cols>
    <col min="1" max="1" width="8.875" bestFit="1" customWidth="1"/>
  </cols>
  <sheetData>
    <row r="1" spans="1:5" ht="20.25" x14ac:dyDescent="0.3">
      <c r="A1" s="17" t="s">
        <v>221</v>
      </c>
      <c r="B1" s="17"/>
      <c r="C1" s="17"/>
      <c r="D1" s="17"/>
      <c r="E1" s="17"/>
    </row>
    <row r="2" spans="1:5" x14ac:dyDescent="0.3">
      <c r="E2" s="14" t="s">
        <v>222</v>
      </c>
    </row>
    <row r="3" spans="1:5" x14ac:dyDescent="0.3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3">
      <c r="A4" s="6" t="s">
        <v>228</v>
      </c>
      <c r="B4" s="6" t="s">
        <v>229</v>
      </c>
      <c r="C4" s="15">
        <v>45</v>
      </c>
      <c r="D4" s="15">
        <v>1000</v>
      </c>
      <c r="E4" s="15">
        <f t="shared" ref="E4:E13" si="0">C4*D4</f>
        <v>45000</v>
      </c>
    </row>
    <row r="5" spans="1:5" x14ac:dyDescent="0.3">
      <c r="A5" s="6" t="s">
        <v>228</v>
      </c>
      <c r="B5" s="6" t="s">
        <v>230</v>
      </c>
      <c r="C5" s="15">
        <v>45</v>
      </c>
      <c r="D5" s="15">
        <v>1500</v>
      </c>
      <c r="E5" s="15">
        <f t="shared" si="0"/>
        <v>67500</v>
      </c>
    </row>
    <row r="6" spans="1:5" x14ac:dyDescent="0.3">
      <c r="A6" s="6" t="s">
        <v>231</v>
      </c>
      <c r="B6" s="6" t="s">
        <v>229</v>
      </c>
      <c r="C6" s="15">
        <v>75</v>
      </c>
      <c r="D6" s="15">
        <v>2000</v>
      </c>
      <c r="E6" s="15">
        <f t="shared" si="0"/>
        <v>150000</v>
      </c>
    </row>
    <row r="7" spans="1:5" x14ac:dyDescent="0.3">
      <c r="A7" s="6" t="s">
        <v>231</v>
      </c>
      <c r="B7" s="6" t="s">
        <v>230</v>
      </c>
      <c r="C7" s="15">
        <v>75</v>
      </c>
      <c r="D7" s="15">
        <v>2500</v>
      </c>
      <c r="E7" s="15">
        <f t="shared" si="0"/>
        <v>187500</v>
      </c>
    </row>
    <row r="8" spans="1:5" x14ac:dyDescent="0.3">
      <c r="A8" s="6" t="s">
        <v>232</v>
      </c>
      <c r="B8" s="6" t="s">
        <v>229</v>
      </c>
      <c r="C8" s="15">
        <v>150</v>
      </c>
      <c r="D8" s="15">
        <v>2800</v>
      </c>
      <c r="E8" s="15">
        <f t="shared" si="0"/>
        <v>420000</v>
      </c>
    </row>
    <row r="9" spans="1:5" x14ac:dyDescent="0.3">
      <c r="A9" s="6" t="s">
        <v>232</v>
      </c>
      <c r="B9" s="6" t="s">
        <v>230</v>
      </c>
      <c r="C9" s="15">
        <v>150</v>
      </c>
      <c r="D9" s="15">
        <v>2400</v>
      </c>
      <c r="E9" s="15">
        <f t="shared" si="0"/>
        <v>360000</v>
      </c>
    </row>
    <row r="10" spans="1:5" x14ac:dyDescent="0.3">
      <c r="A10" s="6" t="s">
        <v>233</v>
      </c>
      <c r="B10" s="6" t="s">
        <v>229</v>
      </c>
      <c r="C10" s="15">
        <v>270</v>
      </c>
      <c r="D10" s="15">
        <v>1800</v>
      </c>
      <c r="E10" s="15">
        <f t="shared" si="0"/>
        <v>486000</v>
      </c>
    </row>
    <row r="11" spans="1:5" x14ac:dyDescent="0.3">
      <c r="A11" s="6" t="s">
        <v>233</v>
      </c>
      <c r="B11" s="6" t="s">
        <v>230</v>
      </c>
      <c r="C11" s="15">
        <v>270</v>
      </c>
      <c r="D11" s="15">
        <v>3500</v>
      </c>
      <c r="E11" s="15">
        <f t="shared" si="0"/>
        <v>945000</v>
      </c>
    </row>
    <row r="12" spans="1:5" x14ac:dyDescent="0.3">
      <c r="A12" s="6" t="s">
        <v>234</v>
      </c>
      <c r="B12" s="6" t="s">
        <v>229</v>
      </c>
      <c r="C12" s="15">
        <v>120</v>
      </c>
      <c r="D12" s="15">
        <v>2500</v>
      </c>
      <c r="E12" s="15">
        <f t="shared" si="0"/>
        <v>300000</v>
      </c>
    </row>
    <row r="13" spans="1:5" x14ac:dyDescent="0.3">
      <c r="A13" s="6" t="s">
        <v>234</v>
      </c>
      <c r="B13" s="6" t="s">
        <v>230</v>
      </c>
      <c r="C13" s="15">
        <v>120</v>
      </c>
      <c r="D13" s="15">
        <v>2600</v>
      </c>
      <c r="E13" s="15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Gihan Gwon</cp:lastModifiedBy>
  <dcterms:created xsi:type="dcterms:W3CDTF">2023-04-27T08:01:32Z</dcterms:created>
  <dcterms:modified xsi:type="dcterms:W3CDTF">2026-01-04T06:10:24Z</dcterms:modified>
</cp:coreProperties>
</file>