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u032\Downloads\2025_기출문제집_컴활2급실기_학습자료 (1)\02 최신기출유형\"/>
    </mc:Choice>
  </mc:AlternateContent>
  <xr:revisionPtr revIDLastSave="0" documentId="13_ncr:1_{76DBD478-0F61-4E34-9B98-DB87357E2A71}" xr6:coauthVersionLast="47" xr6:coauthVersionMax="47" xr10:uidLastSave="{00000000-0000-0000-0000-000000000000}"/>
  <bookViews>
    <workbookView xWindow="-108" yWindow="-108" windowWidth="23256" windowHeight="1257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SUM" hidden="1" xlm="1">#NAME?</definedName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0" l="1"/>
  <c r="J16" i="10"/>
  <c r="J17" i="10"/>
  <c r="J18" i="10"/>
  <c r="J19" i="10"/>
  <c r="J20" i="10"/>
  <c r="J21" i="10"/>
  <c r="J22" i="10"/>
  <c r="J23" i="10"/>
  <c r="J24" i="10"/>
  <c r="J15" i="10"/>
  <c r="E29" i="10" a="1"/>
  <c r="E29" i="10" s="1"/>
  <c r="E30" i="10" a="1"/>
  <c r="E30" i="10"/>
  <c r="E31" i="10" a="1"/>
  <c r="E31" i="10" s="1"/>
  <c r="E32" i="10" a="1"/>
  <c r="E32" i="10"/>
  <c r="E33" i="10" a="1"/>
  <c r="E33" i="10" s="1"/>
  <c r="E34" i="10" a="1"/>
  <c r="E34" i="10"/>
  <c r="E35" i="10" a="1"/>
  <c r="E35" i="10" s="1"/>
  <c r="E36" i="10" a="1"/>
  <c r="E36" i="10"/>
  <c r="E37" i="10" a="1"/>
  <c r="E37" i="10" s="1"/>
  <c r="E28" i="10" a="1"/>
  <c r="E28" i="10" s="1"/>
  <c r="E4" i="10"/>
  <c r="E5" i="10"/>
  <c r="E6" i="10"/>
  <c r="E7" i="10"/>
  <c r="E8" i="10"/>
  <c r="E9" i="10"/>
  <c r="E10" i="10"/>
  <c r="E11" i="10"/>
  <c r="E3" i="10"/>
  <c r="C14" i="7"/>
  <c r="D14" i="7"/>
  <c r="E14" i="7"/>
  <c r="B14" i="7"/>
  <c r="H25" i="6"/>
  <c r="H15" i="6"/>
  <c r="H10" i="6"/>
  <c r="H6" i="6"/>
  <c r="H27" i="6" s="1"/>
  <c r="E26" i="6"/>
  <c r="D26" i="6"/>
  <c r="E16" i="6"/>
  <c r="D16" i="6"/>
  <c r="E11" i="6"/>
  <c r="D11" i="6"/>
  <c r="E7" i="6"/>
  <c r="E28" i="6" s="1"/>
  <c r="D7" i="6"/>
  <c r="D23" i="10"/>
  <c r="D22" i="10"/>
  <c r="D21" i="10"/>
  <c r="D20" i="10"/>
  <c r="D19" i="10"/>
  <c r="D18" i="10"/>
  <c r="D17" i="10"/>
  <c r="D16" i="10"/>
  <c r="D15" i="10"/>
  <c r="D28" i="6" l="1"/>
  <c r="E4" i="8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<sst xmlns="http://schemas.openxmlformats.org/spreadsheetml/2006/main" count="361" uniqueCount="293">
  <si>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</si>
  <si>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</si>
  <si>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</si>
  <si>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</si>
  <si>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</si>
  <si>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</si>
  <si>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</si>
  <si>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</si>
  <si>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</si>
  <si>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</si>
  <si>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</si>
  <si>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</si>
  <si>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</si>
  <si>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</si>
  <si>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</si>
  <si>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</si>
  <si>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</si>
  <si>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</si>
  <si>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</si>
  <si>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</si>
  <si>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</si>
  <si>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</si>
  <si>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</si>
  <si>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</si>
  <si>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</si>
  <si>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</si>
  <si>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</si>
  <si>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</si>
  <si>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</si>
  <si>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</si>
  <si>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</si>
  <si>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</si>
  <si>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</si>
  <si>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</si>
  <si>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</si>
  <si>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</si>
  <si>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</si>
  <si>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</si>
  <si>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</si>
  <si>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</si>
  <si>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</si>
  <si>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</si>
  <si>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</si>
  <si>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</si>
  <si>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</si>
  <si>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</si>
  <si>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</si>
  <si>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</si>
  <si>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</si>
  <si>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</si>
  <si>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</si>
  <si>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</si>
  <si>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</si>
  <si>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</si>
  <si>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</si>
  <si>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</si>
  <si>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</si>
  <si>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</si>
  <si>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</si>
  <si>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</si>
  <si>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</si>
  <si>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</si>
  <si>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</si>
  <si>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</si>
  <si>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</si>
  <si>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</si>
  <si>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</si>
  <si>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</si>
  <si>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</si>
  <si>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</si>
  <si>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</si>
  <si>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</si>
  <si>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</si>
  <si>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</si>
  <si>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</si>
  <si>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</si>
  <si>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</si>
  <si>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</si>
  <si>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</si>
  <si>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</si>
  <si>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</si>
  <si>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</si>
  <si>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</si>
  <si>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</si>
  <si>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</si>
  <si>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</si>
  <si>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</si>
  <si>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</si>
  <si>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</si>
  <si>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</si>
  <si>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</si>
  <si>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</si>
  <si>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</si>
  <si>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</si>
  <si>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</si>
  <si>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</si>
  <si>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</si>
  <si>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</si>
  <si>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</si>
  <si>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</si>
  <si>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</si>
  <si>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</si>
  <si>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</si>
  <si>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</si>
  <si>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</si>
  <si>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</si>
  <si>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</si>
  <si>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</si>
  <si>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</si>
  <si>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</si>
  <si>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</si>
  <si>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</si>
  <si>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</si>
  <si>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</si>
  <si>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</si>
  <si>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</si>
  <si>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</si>
  <si>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</si>
  <si>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</si>
  <si>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</si>
  <si>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</si>
  <si>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</si>
  <si>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</si>
  <si>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</si>
  <si>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</si>
  <si>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</si>
  <si>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</si>
  <si>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</si>
  <si>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</si>
  <si>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</si>
  <si>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</si>
  <si>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</si>
  <si>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</si>
  <si>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</si>
  <si>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</si>
  <si>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</si>
  <si>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</si>
  <si>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</si>
  <si>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</si>
  <si>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</si>
  <si>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</si>
  <si>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</si>
  <si>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</si>
  <si>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</si>
  <si>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</si>
  <si>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</si>
  <si>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</si>
  <si>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</si>
  <si>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</si>
  <si>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</si>
  <si>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</si>
  <si>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</si>
  <si>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</si>
  <si>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</si>
  <si>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</si>
  <si>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</si>
  <si>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</si>
  <si>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</si>
  <si>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</si>
  <si>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</si>
  <si>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</si>
  <si>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</si>
  <si>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</si>
  <si>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</si>
  <si>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</si>
  <si>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</si>
  <si>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</si>
  <si>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</si>
  <si>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</si>
  <si>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</si>
  <si>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</si>
  <si>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</si>
  <si>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</si>
  <si>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</si>
  <si>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</si>
  <si>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</si>
  <si>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</si>
  <si>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</si>
  <si>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</si>
  <si>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</si>
  <si>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</si>
  <si>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</si>
  <si>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</si>
  <si>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</si>
  <si>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</si>
  <si>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</si>
  <si>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</si>
  <si>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</si>
  <si>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</si>
  <si>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</si>
  <si>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</si>
  <si>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</si>
  <si>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</si>
  <si>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</si>
  <si>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</si>
  <si>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</si>
  <si>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</si>
  <si>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</si>
  <si>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</si>
  <si>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</si>
  <si>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</si>
  <si>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</si>
  <si>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</si>
  <si>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</si>
  <si>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</si>
  <si>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</si>
  <si>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</si>
  <si>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</si>
  <si>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</si>
  <si>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</si>
  <si>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</si>
  <si>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</si>
  <si>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</si>
  <si>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</si>
  <si>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</si>
  <si>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</si>
  <si>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</si>
  <si>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</si>
  <si>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</si>
  <si>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</si>
  <si>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</si>
  <si>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</si>
  <si>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</si>
  <si>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</si>
  <si>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</si>
  <si>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</si>
  <si>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</si>
  <si>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</si>
  <si>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</si>
  <si>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</si>
  <si>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</si>
  <si>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</si>
  <si>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</si>
  <si>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</si>
  <si>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</si>
  <si>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</si>
  <si>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</si>
  <si>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</si>
  <si>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</si>
  <si>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</si>
  <si>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</si>
  <si>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</si>
  <si>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</si>
  <si>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</si>
  <si>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</si>
  <si>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</si>
  <si>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</si>
  <si>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</si>
  <si>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</si>
  <si>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</si>
  <si>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</si>
  <si>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</si>
  <si>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</si>
  <si>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</si>
  <si>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</si>
  <si>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</si>
  <si>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</si>
  <si>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</si>
  <si>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</si>
  <si>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</si>
  <si>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</si>
  <si>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</si>
  <si>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</si>
  <si>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</si>
  <si>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</si>
  <si>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</si>
  <si>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</si>
  <si>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</si>
  <si>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</si>
  <si>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</si>
  <si>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</si>
  <si>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</si>
  <si>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</si>
  <si>
    <t>학과코드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</si>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</sst>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0.0"/>
    <numFmt numFmtId="177" formatCode="#,##0_ "/>
    <numFmt numFmtId="178" formatCode="0&quot;년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3" fontId="0" fillId="0" borderId="1" xfId="0" applyNumberFormat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775888"/>
        <c:axId val="110775528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110775528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775888"/>
        <c:crosses val="max"/>
        <c:crossBetween val="between"/>
      </c:valAx>
      <c:catAx>
        <c:axId val="1107758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0775528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1337152-AE7B-A767-0C2D-95F57C9E3697}"/>
            </a:ext>
          </a:extLst>
        </xdr:cNvPr>
        <xdr:cNvSpPr/>
      </xdr:nvSpPr>
      <xdr:spPr>
        <a:xfrm>
          <a:off x="4587240" y="1150620"/>
          <a:ext cx="67056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734246-AD63-4174-9D1E-DD63F1BDA5A1}" name="표1" displayName="표1" ref="A3:H28" totalsRowShown="0" headerRowDxfId="11" dataDxfId="9" headerRowBorderDxfId="10" tableBorderDxfId="8">
  <autoFilter ref="A3:H28" xr:uid="{01734246-AD63-4174-9D1E-DD63F1BDA5A1}"/>
  <tableColumns count="8">
    <tableColumn id="1" xr3:uid="{F35114FD-1B11-4B2E-A82B-9CF558AC6003}" name="성명" dataDxfId="7"/>
    <tableColumn id="2" xr3:uid="{D010ADD5-47F3-4370-9FE7-44C9FE8981CE}" name="성별" dataDxfId="6"/>
    <tableColumn id="3" xr3:uid="{E5FEEAD0-AB5D-4D00-AF2A-17DF7A79CF98}" name="등급" dataDxfId="5"/>
    <tableColumn id="4" xr3:uid="{A1985B97-53D9-432A-8F73-ED7EE08E857E}" name="총구매금액" dataDxfId="4" dataCellStyle="쉼표 [0]"/>
    <tableColumn id="5" xr3:uid="{5C25D9E7-A8B1-4694-92D1-8007241FC1B3}" name="구매횟수" dataDxfId="3"/>
    <tableColumn id="6" xr3:uid="{7AAF277E-ED13-45ED-98A0-91308A4B534A}" name="구매포인트" dataDxfId="2"/>
    <tableColumn id="7" xr3:uid="{E2DE903F-F3F5-44E1-9711-3DAD7F196348}" name="빈도포인트" dataDxfId="1"/>
    <tableColumn id="8" xr3:uid="{FFF3D621-A173-49DB-8B5D-9244B4E5EC0C}" name="포인트합계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C21" sqref="C21"/>
    </sheetView>
  </sheetViews>
  <sheetFormatPr defaultRowHeight="17.399999999999999" x14ac:dyDescent="0.4"/>
  <cols>
    <col min="1" max="1" width="10.5" bestFit="1" customWidth="1"/>
  </cols>
  <sheetData>
    <row r="1" spans="1:6" x14ac:dyDescent="0.4">
      <c r="A1" t="s">
        <v>0</v>
      </c>
    </row>
    <row r="3" spans="1:6" x14ac:dyDescent="0.4">
      <c r="A3" s="1" t="s">
        <v>273</v>
      </c>
      <c r="B3" s="1" t="s">
        <v>281</v>
      </c>
      <c r="C3" s="1" t="s">
        <v>282</v>
      </c>
      <c r="D3" s="1" t="s">
        <v>283</v>
      </c>
      <c r="E3" s="1" t="s">
        <v>284</v>
      </c>
      <c r="F3" s="1" t="s">
        <v>285</v>
      </c>
    </row>
    <row r="4" spans="1:6" x14ac:dyDescent="0.4">
      <c r="A4" s="1" t="s">
        <v>274</v>
      </c>
      <c r="B4" s="1" t="s">
        <v>286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4">
      <c r="A5" s="1" t="s">
        <v>275</v>
      </c>
      <c r="B5" s="1" t="s">
        <v>287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4">
      <c r="A6" s="1" t="s">
        <v>276</v>
      </c>
      <c r="B6" s="1" t="s">
        <v>288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4">
      <c r="A7" s="1" t="s">
        <v>277</v>
      </c>
      <c r="B7" s="1" t="s">
        <v>289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4">
      <c r="A8" s="1" t="s">
        <v>278</v>
      </c>
      <c r="B8" s="1" t="s">
        <v>290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4">
      <c r="A9" s="1" t="s">
        <v>279</v>
      </c>
      <c r="B9" s="1" t="s">
        <v>291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4">
      <c r="A10" s="1" t="s">
        <v>280</v>
      </c>
      <c r="B10" s="1" t="s">
        <v>292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M13" sqref="M13"/>
    </sheetView>
  </sheetViews>
  <sheetFormatPr defaultRowHeight="17.399999999999999" x14ac:dyDescent="0.4"/>
  <cols>
    <col min="3" max="3" width="12.19921875" bestFit="1" customWidth="1"/>
    <col min="6" max="6" width="11.796875" bestFit="1" customWidth="1"/>
  </cols>
  <sheetData>
    <row r="1" spans="1:6" ht="24" customHeight="1" thickBot="1" x14ac:dyDescent="0.45">
      <c r="A1" s="25" t="s">
        <v>129</v>
      </c>
      <c r="B1" s="25"/>
      <c r="C1" s="25"/>
      <c r="D1" s="25"/>
      <c r="E1" s="25"/>
      <c r="F1" s="25"/>
    </row>
    <row r="2" spans="1:6" ht="18" thickTop="1" x14ac:dyDescent="0.4"/>
    <row r="3" spans="1:6" x14ac:dyDescent="0.4">
      <c r="A3" s="21" t="s">
        <v>82</v>
      </c>
      <c r="B3" s="21" t="s">
        <v>83</v>
      </c>
      <c r="C3" s="21" t="s">
        <v>84</v>
      </c>
      <c r="D3" s="21" t="s">
        <v>85</v>
      </c>
      <c r="E3" s="21" t="s">
        <v>86</v>
      </c>
      <c r="F3" s="21" t="s">
        <v>87</v>
      </c>
    </row>
    <row r="4" spans="1:6" x14ac:dyDescent="0.4">
      <c r="A4" s="26" t="s">
        <v>88</v>
      </c>
      <c r="B4" s="5" t="s">
        <v>89</v>
      </c>
      <c r="C4" s="6" t="s">
        <v>90</v>
      </c>
      <c r="D4" s="22">
        <v>2</v>
      </c>
      <c r="E4" s="6" t="s">
        <v>91</v>
      </c>
      <c r="F4" s="20">
        <v>1500000</v>
      </c>
    </row>
    <row r="5" spans="1:6" x14ac:dyDescent="0.4">
      <c r="A5" s="26"/>
      <c r="B5" s="5" t="s">
        <v>92</v>
      </c>
      <c r="C5" s="6" t="s">
        <v>93</v>
      </c>
      <c r="D5" s="22">
        <v>3</v>
      </c>
      <c r="E5" s="6" t="s">
        <v>94</v>
      </c>
      <c r="F5" s="20">
        <v>3500000</v>
      </c>
    </row>
    <row r="6" spans="1:6" x14ac:dyDescent="0.4">
      <c r="A6" s="26"/>
      <c r="B6" s="5" t="s">
        <v>95</v>
      </c>
      <c r="C6" s="6" t="s">
        <v>96</v>
      </c>
      <c r="D6" s="22">
        <v>5</v>
      </c>
      <c r="E6" s="6" t="s">
        <v>97</v>
      </c>
      <c r="F6" s="20">
        <v>4000000</v>
      </c>
    </row>
    <row r="7" spans="1:6" x14ac:dyDescent="0.4">
      <c r="A7" s="26"/>
      <c r="B7" s="5" t="s">
        <v>98</v>
      </c>
      <c r="C7" s="6" t="s">
        <v>99</v>
      </c>
      <c r="D7" s="22">
        <v>3</v>
      </c>
      <c r="E7" s="6" t="s">
        <v>100</v>
      </c>
      <c r="F7" s="20">
        <v>3000000</v>
      </c>
    </row>
    <row r="8" spans="1:6" x14ac:dyDescent="0.4">
      <c r="A8" s="26" t="s">
        <v>101</v>
      </c>
      <c r="B8" s="5" t="s">
        <v>102</v>
      </c>
      <c r="C8" s="6" t="s">
        <v>103</v>
      </c>
      <c r="D8" s="22">
        <v>2</v>
      </c>
      <c r="E8" s="6" t="s">
        <v>104</v>
      </c>
      <c r="F8" s="20">
        <v>2000000</v>
      </c>
    </row>
    <row r="9" spans="1:6" x14ac:dyDescent="0.4">
      <c r="A9" s="26"/>
      <c r="B9" s="5" t="s">
        <v>105</v>
      </c>
      <c r="C9" s="6" t="s">
        <v>106</v>
      </c>
      <c r="D9" s="22">
        <v>2</v>
      </c>
      <c r="E9" s="6" t="s">
        <v>107</v>
      </c>
      <c r="F9" s="20">
        <v>2400000</v>
      </c>
    </row>
    <row r="10" spans="1:6" x14ac:dyDescent="0.4">
      <c r="A10" s="26"/>
      <c r="B10" s="5" t="s">
        <v>108</v>
      </c>
      <c r="C10" s="6" t="s">
        <v>109</v>
      </c>
      <c r="D10" s="22">
        <v>3</v>
      </c>
      <c r="E10" s="6" t="s">
        <v>110</v>
      </c>
      <c r="F10" s="20">
        <v>1200000</v>
      </c>
    </row>
    <row r="11" spans="1:6" x14ac:dyDescent="0.4">
      <c r="A11" s="26" t="s">
        <v>111</v>
      </c>
      <c r="B11" s="5" t="s">
        <v>112</v>
      </c>
      <c r="C11" s="6" t="s">
        <v>113</v>
      </c>
      <c r="D11" s="22">
        <v>1</v>
      </c>
      <c r="E11" s="6" t="s">
        <v>114</v>
      </c>
      <c r="F11" s="20">
        <v>600000</v>
      </c>
    </row>
    <row r="12" spans="1:6" x14ac:dyDescent="0.4">
      <c r="A12" s="26"/>
      <c r="B12" s="5" t="s">
        <v>115</v>
      </c>
      <c r="C12" s="6" t="s">
        <v>116</v>
      </c>
      <c r="D12" s="22">
        <v>2</v>
      </c>
      <c r="E12" s="6" t="s">
        <v>117</v>
      </c>
      <c r="F12" s="20">
        <v>850000</v>
      </c>
    </row>
    <row r="13" spans="1:6" x14ac:dyDescent="0.4">
      <c r="A13" s="26"/>
      <c r="B13" s="5" t="s">
        <v>118</v>
      </c>
      <c r="C13" s="6" t="s">
        <v>119</v>
      </c>
      <c r="D13" s="22">
        <v>1</v>
      </c>
      <c r="E13" s="6" t="s">
        <v>120</v>
      </c>
      <c r="F13" s="20">
        <v>4500000</v>
      </c>
    </row>
    <row r="14" spans="1:6" x14ac:dyDescent="0.4">
      <c r="A14" s="26" t="s">
        <v>121</v>
      </c>
      <c r="B14" s="5" t="s">
        <v>122</v>
      </c>
      <c r="C14" s="6" t="s">
        <v>123</v>
      </c>
      <c r="D14" s="22">
        <v>4</v>
      </c>
      <c r="E14" s="6" t="s">
        <v>124</v>
      </c>
      <c r="F14" s="20">
        <v>5600000</v>
      </c>
    </row>
    <row r="15" spans="1:6" x14ac:dyDescent="0.4">
      <c r="A15" s="26"/>
      <c r="B15" s="5" t="s">
        <v>125</v>
      </c>
      <c r="C15" s="6" t="s">
        <v>126</v>
      </c>
      <c r="D15" s="22">
        <v>5</v>
      </c>
      <c r="E15" s="6" t="s">
        <v>127</v>
      </c>
      <c r="F15" s="20">
        <v>6000000</v>
      </c>
    </row>
    <row r="16" spans="1:6" x14ac:dyDescent="0.4">
      <c r="A16" s="21" t="s">
        <v>128</v>
      </c>
      <c r="B16" s="23"/>
      <c r="C16" s="23"/>
      <c r="D16" s="23"/>
      <c r="E16" s="23"/>
      <c r="F16" s="20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M12" sqref="M12"/>
    </sheetView>
  </sheetViews>
  <sheetFormatPr defaultRowHeight="17.399999999999999" x14ac:dyDescent="0.4"/>
  <sheetData>
    <row r="1" spans="1:8" ht="21" x14ac:dyDescent="0.4">
      <c r="A1" s="27" t="s">
        <v>130</v>
      </c>
      <c r="B1" s="27"/>
      <c r="C1" s="27"/>
      <c r="D1" s="27"/>
      <c r="E1" s="27"/>
      <c r="F1" s="27"/>
      <c r="G1" s="27"/>
      <c r="H1" s="11"/>
    </row>
    <row r="3" spans="1:8" x14ac:dyDescent="0.4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abSelected="1" workbookViewId="0">
      <selection activeCell="D24" sqref="D24"/>
    </sheetView>
  </sheetViews>
  <sheetFormatPr defaultRowHeight="17.399999999999999" x14ac:dyDescent="0.4"/>
  <cols>
    <col min="1" max="4" width="9.09765625" customWidth="1"/>
    <col min="5" max="5" width="11.69921875" bestFit="1" customWidth="1"/>
    <col min="8" max="8" width="10.69921875" bestFit="1" customWidth="1"/>
    <col min="9" max="9" width="8.69921875" customWidth="1"/>
    <col min="10" max="10" width="10.59765625" bestFit="1" customWidth="1"/>
  </cols>
  <sheetData>
    <row r="1" spans="1:11" x14ac:dyDescent="0.4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9">
        <v>2000</v>
      </c>
      <c r="D3" s="6">
        <v>55</v>
      </c>
      <c r="E3" s="24" t="str">
        <f>INT(C3/D3)&amp;"("&amp;MOD(C3,D3)&amp;")"</f>
        <v>36(20)</v>
      </c>
      <c r="G3" s="6" t="s">
        <v>17</v>
      </c>
      <c r="H3" s="8">
        <v>45386</v>
      </c>
      <c r="I3" s="9">
        <v>1000</v>
      </c>
      <c r="J3" s="9">
        <v>1500000</v>
      </c>
      <c r="K3" s="6">
        <f>WEEKDAY(H3,2)</f>
        <v>4</v>
      </c>
    </row>
    <row r="4" spans="1:11" x14ac:dyDescent="0.4">
      <c r="A4" s="6" t="s">
        <v>18</v>
      </c>
      <c r="B4" s="6" t="s">
        <v>19</v>
      </c>
      <c r="C4" s="9">
        <v>1500</v>
      </c>
      <c r="D4" s="6">
        <v>67</v>
      </c>
      <c r="E4" s="24" t="str">
        <f t="shared" ref="E4:E11" si="0">INT(C4/D4)&amp;"("&amp;MOD(C4,D4)&amp;")"</f>
        <v>22(26)</v>
      </c>
      <c r="G4" s="6" t="s">
        <v>20</v>
      </c>
      <c r="H4" s="8">
        <v>45389</v>
      </c>
      <c r="I4" s="9">
        <v>1500</v>
      </c>
      <c r="J4" s="9">
        <v>2700000</v>
      </c>
      <c r="K4" s="6"/>
    </row>
    <row r="5" spans="1:11" x14ac:dyDescent="0.4">
      <c r="A5" s="6" t="s">
        <v>21</v>
      </c>
      <c r="B5" s="6" t="s">
        <v>22</v>
      </c>
      <c r="C5" s="9">
        <v>1800</v>
      </c>
      <c r="D5" s="6">
        <v>48</v>
      </c>
      <c r="E5" s="24" t="str">
        <f t="shared" si="0"/>
        <v>37(24)</v>
      </c>
      <c r="G5" s="6" t="s">
        <v>23</v>
      </c>
      <c r="H5" s="8">
        <v>45389</v>
      </c>
      <c r="I5" s="9">
        <v>2000</v>
      </c>
      <c r="J5" s="9">
        <v>3200000</v>
      </c>
      <c r="K5" s="6"/>
    </row>
    <row r="6" spans="1:11" x14ac:dyDescent="0.4">
      <c r="A6" s="6" t="s">
        <v>24</v>
      </c>
      <c r="B6" s="6" t="s">
        <v>25</v>
      </c>
      <c r="C6" s="9">
        <v>1650</v>
      </c>
      <c r="D6" s="6">
        <v>68</v>
      </c>
      <c r="E6" s="24" t="str">
        <f t="shared" si="0"/>
        <v>24(18)</v>
      </c>
      <c r="G6" s="6" t="s">
        <v>26</v>
      </c>
      <c r="H6" s="8">
        <v>45391</v>
      </c>
      <c r="I6" s="9">
        <v>800</v>
      </c>
      <c r="J6" s="9">
        <v>6400000</v>
      </c>
      <c r="K6" s="6"/>
    </row>
    <row r="7" spans="1:11" x14ac:dyDescent="0.4">
      <c r="A7" s="6" t="s">
        <v>27</v>
      </c>
      <c r="B7" s="6" t="s">
        <v>28</v>
      </c>
      <c r="C7" s="9">
        <v>950</v>
      </c>
      <c r="D7" s="6">
        <v>23</v>
      </c>
      <c r="E7" s="24" t="str">
        <f t="shared" si="0"/>
        <v>41(7)</v>
      </c>
      <c r="G7" s="6" t="s">
        <v>29</v>
      </c>
      <c r="H7" s="8">
        <v>45392</v>
      </c>
      <c r="I7" s="9">
        <v>900</v>
      </c>
      <c r="J7" s="9">
        <v>6300000</v>
      </c>
      <c r="K7" s="6"/>
    </row>
    <row r="8" spans="1:11" x14ac:dyDescent="0.4">
      <c r="A8" s="6" t="s">
        <v>30</v>
      </c>
      <c r="B8" s="6" t="s">
        <v>31</v>
      </c>
      <c r="C8" s="9">
        <v>1200</v>
      </c>
      <c r="D8" s="6">
        <v>62</v>
      </c>
      <c r="E8" s="24" t="str">
        <f t="shared" si="0"/>
        <v>19(22)</v>
      </c>
      <c r="G8" s="6" t="s">
        <v>32</v>
      </c>
      <c r="H8" s="8">
        <v>45393</v>
      </c>
      <c r="I8" s="9">
        <v>1100</v>
      </c>
      <c r="J8" s="9">
        <v>6600000</v>
      </c>
      <c r="K8" s="6"/>
    </row>
    <row r="9" spans="1:11" x14ac:dyDescent="0.4">
      <c r="A9" s="6" t="s">
        <v>33</v>
      </c>
      <c r="B9" s="6" t="s">
        <v>34</v>
      </c>
      <c r="C9" s="9">
        <v>1450</v>
      </c>
      <c r="D9" s="6">
        <v>49</v>
      </c>
      <c r="E9" s="24" t="str">
        <f t="shared" si="0"/>
        <v>29(29)</v>
      </c>
      <c r="G9" s="6" t="s">
        <v>35</v>
      </c>
      <c r="H9" s="8">
        <v>45397</v>
      </c>
      <c r="I9" s="9">
        <v>500</v>
      </c>
      <c r="J9" s="9">
        <v>5750000</v>
      </c>
      <c r="K9" s="6"/>
    </row>
    <row r="10" spans="1:11" x14ac:dyDescent="0.4">
      <c r="A10" s="6" t="s">
        <v>36</v>
      </c>
      <c r="B10" s="6" t="s">
        <v>37</v>
      </c>
      <c r="C10" s="9">
        <v>1500</v>
      </c>
      <c r="D10" s="6">
        <v>37</v>
      </c>
      <c r="E10" s="24" t="str">
        <f t="shared" si="0"/>
        <v>40(20)</v>
      </c>
      <c r="G10" s="6" t="s">
        <v>38</v>
      </c>
      <c r="H10" s="8">
        <v>45397</v>
      </c>
      <c r="I10" s="9">
        <v>600</v>
      </c>
      <c r="J10" s="9">
        <v>4500000</v>
      </c>
      <c r="K10" s="6"/>
    </row>
    <row r="11" spans="1:11" x14ac:dyDescent="0.4">
      <c r="A11" s="6" t="s">
        <v>39</v>
      </c>
      <c r="B11" s="6" t="s">
        <v>40</v>
      </c>
      <c r="C11" s="9">
        <v>1600</v>
      </c>
      <c r="D11" s="6">
        <v>41</v>
      </c>
      <c r="E11" s="24" t="str">
        <f t="shared" si="0"/>
        <v>39(1)</v>
      </c>
      <c r="G11" s="6" t="s">
        <v>41</v>
      </c>
      <c r="H11" s="8">
        <v>45398</v>
      </c>
      <c r="I11" s="9">
        <v>800</v>
      </c>
      <c r="J11" s="9">
        <v>9200000</v>
      </c>
      <c r="K11" s="6"/>
    </row>
    <row r="13" spans="1:11" x14ac:dyDescent="0.4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45427</v>
      </c>
      <c r="I15" s="6">
        <v>4</v>
      </c>
      <c r="J15" s="6" t="str">
        <f>IF(OR(MONTH(H15)=6,MONTH(H15)=8),"부산출발","")</f>
        <v/>
      </c>
    </row>
    <row r="16" spans="1:11" x14ac:dyDescent="0.4">
      <c r="A16" s="6" t="s">
        <v>53</v>
      </c>
      <c r="B16" s="6" t="s">
        <v>255</v>
      </c>
      <c r="C16" s="15">
        <v>163</v>
      </c>
      <c r="D16" s="9">
        <f t="shared" ref="D16:D23" si="1">C16*2100</f>
        <v>342300</v>
      </c>
      <c r="F16" s="6">
        <v>5681788</v>
      </c>
      <c r="G16" s="6" t="s">
        <v>55</v>
      </c>
      <c r="H16" s="8">
        <v>45446</v>
      </c>
      <c r="I16" s="6">
        <v>2</v>
      </c>
      <c r="J16" s="6" t="str">
        <f t="shared" ref="J16:J24" si="2">IF(OR(MONTH(H16)=6,MONTH(H16)=8),"부산출발","")</f>
        <v>부산출발</v>
      </c>
    </row>
    <row r="17" spans="1:10" x14ac:dyDescent="0.4">
      <c r="A17" s="6" t="s">
        <v>56</v>
      </c>
      <c r="B17" s="6" t="s">
        <v>54</v>
      </c>
      <c r="C17" s="15">
        <v>121</v>
      </c>
      <c r="D17" s="9">
        <f t="shared" si="1"/>
        <v>254100</v>
      </c>
      <c r="F17" s="6">
        <v>4101523</v>
      </c>
      <c r="G17" s="6" t="s">
        <v>57</v>
      </c>
      <c r="H17" s="8">
        <v>45458</v>
      </c>
      <c r="I17" s="6">
        <v>8</v>
      </c>
      <c r="J17" s="6" t="str">
        <f t="shared" si="2"/>
        <v>부산출발</v>
      </c>
    </row>
    <row r="18" spans="1:10" x14ac:dyDescent="0.4">
      <c r="A18" s="6" t="s">
        <v>58</v>
      </c>
      <c r="B18" s="6" t="s">
        <v>54</v>
      </c>
      <c r="C18" s="15">
        <v>113</v>
      </c>
      <c r="D18" s="9">
        <f t="shared" si="1"/>
        <v>237300</v>
      </c>
      <c r="F18" s="6">
        <v>9025101</v>
      </c>
      <c r="G18" s="6" t="s">
        <v>59</v>
      </c>
      <c r="H18" s="8">
        <v>45479</v>
      </c>
      <c r="I18" s="6">
        <v>6</v>
      </c>
      <c r="J18" s="6" t="str">
        <f t="shared" si="2"/>
        <v/>
      </c>
    </row>
    <row r="19" spans="1:10" x14ac:dyDescent="0.4">
      <c r="A19" s="6" t="s">
        <v>60</v>
      </c>
      <c r="B19" s="6" t="s">
        <v>54</v>
      </c>
      <c r="C19" s="15">
        <v>148</v>
      </c>
      <c r="D19" s="9">
        <f t="shared" si="1"/>
        <v>310800</v>
      </c>
      <c r="F19" s="6">
        <v>5578440</v>
      </c>
      <c r="G19" s="6" t="s">
        <v>61</v>
      </c>
      <c r="H19" s="8">
        <v>45490</v>
      </c>
      <c r="I19" s="6">
        <v>4</v>
      </c>
      <c r="J19" s="6" t="str">
        <f t="shared" si="2"/>
        <v/>
      </c>
    </row>
    <row r="20" spans="1:10" x14ac:dyDescent="0.4">
      <c r="A20" s="6" t="s">
        <v>62</v>
      </c>
      <c r="B20" s="6" t="s">
        <v>63</v>
      </c>
      <c r="C20" s="15">
        <v>105</v>
      </c>
      <c r="D20" s="9">
        <f t="shared" si="1"/>
        <v>220500</v>
      </c>
      <c r="F20" s="6">
        <v>6931282</v>
      </c>
      <c r="G20" s="6" t="s">
        <v>64</v>
      </c>
      <c r="H20" s="8">
        <v>45513</v>
      </c>
      <c r="I20" s="6">
        <v>5</v>
      </c>
      <c r="J20" s="6" t="str">
        <f t="shared" si="2"/>
        <v>부산출발</v>
      </c>
    </row>
    <row r="21" spans="1:10" x14ac:dyDescent="0.4">
      <c r="A21" s="6" t="s">
        <v>65</v>
      </c>
      <c r="B21" s="6" t="s">
        <v>63</v>
      </c>
      <c r="C21" s="15">
        <v>153</v>
      </c>
      <c r="D21" s="9">
        <f t="shared" si="1"/>
        <v>321300</v>
      </c>
      <c r="F21" s="6">
        <v>3966514</v>
      </c>
      <c r="G21" s="6" t="s">
        <v>66</v>
      </c>
      <c r="H21" s="8">
        <v>45528</v>
      </c>
      <c r="I21" s="6">
        <v>6</v>
      </c>
      <c r="J21" s="6" t="str">
        <f t="shared" si="2"/>
        <v>부산출발</v>
      </c>
    </row>
    <row r="22" spans="1:10" x14ac:dyDescent="0.4">
      <c r="A22" s="6" t="s">
        <v>67</v>
      </c>
      <c r="B22" s="6" t="s">
        <v>63</v>
      </c>
      <c r="C22" s="15">
        <v>122</v>
      </c>
      <c r="D22" s="9">
        <f t="shared" si="1"/>
        <v>256200</v>
      </c>
      <c r="F22" s="6">
        <v>2015781</v>
      </c>
      <c r="G22" s="6" t="s">
        <v>68</v>
      </c>
      <c r="H22" s="8">
        <v>45540</v>
      </c>
      <c r="I22" s="6">
        <v>2</v>
      </c>
      <c r="J22" s="6" t="str">
        <f t="shared" si="2"/>
        <v/>
      </c>
    </row>
    <row r="23" spans="1:10" x14ac:dyDescent="0.4">
      <c r="A23" s="6" t="s">
        <v>69</v>
      </c>
      <c r="B23" s="6" t="s">
        <v>63</v>
      </c>
      <c r="C23" s="15">
        <v>139</v>
      </c>
      <c r="D23" s="9">
        <f t="shared" si="1"/>
        <v>291900</v>
      </c>
      <c r="F23" s="6">
        <v>7932295</v>
      </c>
      <c r="G23" s="6" t="s">
        <v>70</v>
      </c>
      <c r="H23" s="8">
        <v>45551</v>
      </c>
      <c r="I23" s="6">
        <v>8</v>
      </c>
      <c r="J23" s="6" t="str">
        <f t="shared" si="2"/>
        <v/>
      </c>
    </row>
    <row r="24" spans="1:10" x14ac:dyDescent="0.4">
      <c r="A24" s="28" t="s">
        <v>256</v>
      </c>
      <c r="B24" s="29"/>
      <c r="C24" s="30"/>
      <c r="D24" s="9"/>
      <c r="F24" s="6">
        <v>8347423</v>
      </c>
      <c r="G24" s="6" t="s">
        <v>71</v>
      </c>
      <c r="H24" s="8">
        <v>45570</v>
      </c>
      <c r="I24" s="6">
        <v>3</v>
      </c>
      <c r="J24" s="6" t="str">
        <f t="shared" si="2"/>
        <v/>
      </c>
    </row>
    <row r="26" spans="1:10" x14ac:dyDescent="0.4">
      <c r="A26" s="3" t="s">
        <v>72</v>
      </c>
      <c r="B26" s="4" t="s">
        <v>239</v>
      </c>
    </row>
    <row r="27" spans="1:10" x14ac:dyDescent="0.4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_xlfn.IFS(MID(B28,4,1)*1=1,"기획부",MID(B28,4,1)*1=2,"홍보부",TRUE,"영업부")</f>
        <v>홍보부</v>
      </c>
    </row>
    <row r="29" spans="1:10" x14ac:dyDescent="0.4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_xlfn.IFS(MID(B29,4,1)*1=1,"기획부",MID(B29,4,1)*1=2,"홍보부",TRUE,"영업부")</f>
        <v>기획부</v>
      </c>
    </row>
    <row r="30" spans="1:10" x14ac:dyDescent="0.4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_xlfn.IFS(MID(B30,4,1)*1=1,"기획부",MID(B30,4,1)*1=2,"홍보부",TRUE,"영업부")</f>
        <v>영업부</v>
      </c>
    </row>
    <row r="31" spans="1:10" x14ac:dyDescent="0.4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_xlfn.IFS(MID(B31,4,1)*1=1,"기획부",MID(B31,4,1)*1=2,"홍보부",TRUE,"영업부")</f>
        <v>홍보부</v>
      </c>
    </row>
    <row r="32" spans="1:10" x14ac:dyDescent="0.4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_xlfn.IFS(MID(B32,4,1)*1=1,"기획부",MID(B32,4,1)*1=2,"홍보부",TRUE,"영업부")</f>
        <v>영업부</v>
      </c>
    </row>
    <row r="33" spans="1:5" x14ac:dyDescent="0.4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_xlfn.IFS(MID(B33,4,1)*1=1,"기획부",MID(B33,4,1)*1=2,"홍보부",TRUE,"영업부")</f>
        <v>영업부</v>
      </c>
    </row>
    <row r="34" spans="1:5" x14ac:dyDescent="0.4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_xlfn.IFS(MID(B34,4,1)*1=1,"기획부",MID(B34,4,1)*1=2,"홍보부",TRUE,"영업부")</f>
        <v>홍보부</v>
      </c>
    </row>
    <row r="35" spans="1:5" x14ac:dyDescent="0.4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_xlfn.IFS(MID(B35,4,1)*1=1,"기획부",MID(B35,4,1)*1=2,"홍보부",TRUE,"영업부")</f>
        <v>영업부</v>
      </c>
    </row>
    <row r="36" spans="1:5" x14ac:dyDescent="0.4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_xlfn.IFS(MID(B36,4,1)*1=1,"기획부",MID(B36,4,1)*1=2,"홍보부",TRUE,"영업부")</f>
        <v>영업부</v>
      </c>
    </row>
    <row r="37" spans="1:5" x14ac:dyDescent="0.4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_xlfn.IFS(MID(B37,4,1)*1=1,"기획부",MID(B37,4,1)*1=2,"홍보부",TRUE,"영업부")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E9" sqref="E9"/>
    </sheetView>
  </sheetViews>
  <sheetFormatPr defaultRowHeight="17.399999999999999" x14ac:dyDescent="0.4"/>
  <cols>
    <col min="3" max="4" width="11.69921875" bestFit="1" customWidth="1"/>
    <col min="5" max="5" width="10.3984375" bestFit="1" customWidth="1"/>
  </cols>
  <sheetData>
    <row r="1" spans="1:5" ht="21" x14ac:dyDescent="0.4">
      <c r="A1" s="27" t="s">
        <v>153</v>
      </c>
      <c r="B1" s="27"/>
      <c r="C1" s="27"/>
      <c r="D1" s="27"/>
      <c r="E1" s="27"/>
    </row>
    <row r="3" spans="1:5" x14ac:dyDescent="0.4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4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4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4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topLeftCell="A68" workbookViewId="0">
      <selection activeCell="M22" sqref="M22"/>
    </sheetView>
  </sheetViews>
  <sheetFormatPr defaultRowHeight="17.399999999999999" outlineLevelRow="3" x14ac:dyDescent="0.4"/>
  <cols>
    <col min="4" max="4" width="11.69921875" customWidth="1"/>
    <col min="5" max="5" width="9.796875" customWidth="1"/>
    <col min="6" max="8" width="11.59765625" customWidth="1"/>
  </cols>
  <sheetData>
    <row r="1" spans="1:8" ht="21" x14ac:dyDescent="0.4">
      <c r="A1" s="27" t="s">
        <v>179</v>
      </c>
      <c r="B1" s="27"/>
      <c r="C1" s="27"/>
      <c r="D1" s="27"/>
      <c r="E1" s="27"/>
      <c r="F1" s="27"/>
      <c r="G1" s="27"/>
      <c r="H1" s="27"/>
    </row>
    <row r="3" spans="1:8" x14ac:dyDescent="0.4">
      <c r="A3" s="19" t="s">
        <v>48</v>
      </c>
      <c r="B3" s="19" t="s">
        <v>49</v>
      </c>
      <c r="C3" s="19" t="s">
        <v>180</v>
      </c>
      <c r="D3" s="19" t="s">
        <v>181</v>
      </c>
      <c r="E3" s="19" t="s">
        <v>182</v>
      </c>
      <c r="F3" s="19" t="s">
        <v>183</v>
      </c>
      <c r="G3" s="19" t="s">
        <v>184</v>
      </c>
      <c r="H3" s="19" t="s">
        <v>185</v>
      </c>
    </row>
    <row r="4" spans="1:8" outlineLevel="3" x14ac:dyDescent="0.4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">
      <c r="A6" s="6"/>
      <c r="B6" s="6"/>
      <c r="C6" s="16" t="s">
        <v>268</v>
      </c>
      <c r="D6" s="9"/>
      <c r="E6" s="6"/>
      <c r="F6" s="6"/>
      <c r="G6" s="6"/>
      <c r="H6" s="6">
        <f>SUBTOTAL(1,H4:H5)</f>
        <v>712</v>
      </c>
    </row>
    <row r="7" spans="1:8" outlineLevel="1" x14ac:dyDescent="0.4">
      <c r="A7" s="6"/>
      <c r="B7" s="6"/>
      <c r="C7" s="16" t="s">
        <v>263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">
      <c r="A10" s="6"/>
      <c r="B10" s="6"/>
      <c r="C10" s="16" t="s">
        <v>269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">
      <c r="A11" s="6"/>
      <c r="B11" s="6"/>
      <c r="C11" s="16" t="s">
        <v>264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">
      <c r="A15" s="6"/>
      <c r="B15" s="6"/>
      <c r="C15" s="16" t="s">
        <v>270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">
      <c r="A16" s="6"/>
      <c r="B16" s="6"/>
      <c r="C16" s="16" t="s">
        <v>265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">
      <c r="A25" s="1"/>
      <c r="B25" s="1"/>
      <c r="C25" s="18" t="s">
        <v>271</v>
      </c>
      <c r="D25" s="17"/>
      <c r="E25" s="1"/>
      <c r="F25" s="1"/>
      <c r="G25" s="1"/>
      <c r="H25" s="1">
        <f>SUBTOTAL(1,H17:H24)</f>
        <v>255.875</v>
      </c>
    </row>
    <row r="26" spans="1:8" outlineLevel="1" x14ac:dyDescent="0.4">
      <c r="A26" s="1"/>
      <c r="B26" s="1"/>
      <c r="C26" s="18" t="s">
        <v>266</v>
      </c>
      <c r="D26" s="17">
        <f>SUBTOTAL(9,D17:D24)</f>
        <v>5992000</v>
      </c>
      <c r="E26" s="1">
        <f>SUBTOTAL(9,E17:E24)</f>
        <v>240</v>
      </c>
      <c r="F26" s="1"/>
      <c r="G26" s="1"/>
      <c r="H26" s="1"/>
    </row>
    <row r="27" spans="1:8" x14ac:dyDescent="0.4">
      <c r="A27" s="1"/>
      <c r="B27" s="1"/>
      <c r="C27" s="18" t="s">
        <v>272</v>
      </c>
      <c r="D27" s="17"/>
      <c r="E27" s="1"/>
      <c r="F27" s="1"/>
      <c r="G27" s="1"/>
      <c r="H27" s="1">
        <f>SUBTOTAL(1,H4:H24)</f>
        <v>385.33333333333331</v>
      </c>
    </row>
    <row r="28" spans="1:8" x14ac:dyDescent="0.4">
      <c r="A28" s="1"/>
      <c r="B28" s="1"/>
      <c r="C28" s="18" t="s">
        <v>267</v>
      </c>
      <c r="D28" s="17">
        <f>SUBTOTAL(9,D4:D24)</f>
        <v>16970000</v>
      </c>
      <c r="E28" s="1">
        <f>SUBTOTAL(9,E4:E24)</f>
        <v>679</v>
      </c>
      <c r="F28" s="1"/>
      <c r="G28" s="1"/>
      <c r="H28" s="1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G8" sqref="G8"/>
    </sheetView>
  </sheetViews>
  <sheetFormatPr defaultRowHeight="17.399999999999999" x14ac:dyDescent="0.4"/>
  <cols>
    <col min="1" max="1" width="16.19921875" bestFit="1" customWidth="1"/>
  </cols>
  <sheetData>
    <row r="1" spans="1:5" ht="21" x14ac:dyDescent="0.4">
      <c r="A1" s="27" t="s">
        <v>205</v>
      </c>
      <c r="B1" s="27"/>
      <c r="C1" s="27"/>
      <c r="D1" s="27"/>
      <c r="E1" s="27"/>
    </row>
    <row r="3" spans="1:5" x14ac:dyDescent="0.4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">
      <c r="A4" s="6" t="s">
        <v>211</v>
      </c>
      <c r="B4" s="20">
        <v>1524</v>
      </c>
      <c r="C4" s="20">
        <v>1692</v>
      </c>
      <c r="D4" s="20">
        <v>1774</v>
      </c>
      <c r="E4" s="20">
        <v>1663</v>
      </c>
    </row>
    <row r="5" spans="1:5" x14ac:dyDescent="0.4">
      <c r="A5" s="6" t="s">
        <v>212</v>
      </c>
      <c r="B5" s="20">
        <v>1035</v>
      </c>
      <c r="C5" s="20">
        <v>1149</v>
      </c>
      <c r="D5" s="20">
        <v>1165</v>
      </c>
      <c r="E5" s="20">
        <v>1116</v>
      </c>
    </row>
    <row r="6" spans="1:5" x14ac:dyDescent="0.4">
      <c r="A6" s="6" t="s">
        <v>213</v>
      </c>
      <c r="B6" s="20">
        <v>1122</v>
      </c>
      <c r="C6" s="20">
        <v>1245</v>
      </c>
      <c r="D6" s="20">
        <v>1274</v>
      </c>
      <c r="E6" s="20">
        <v>1214</v>
      </c>
    </row>
    <row r="7" spans="1:5" x14ac:dyDescent="0.4">
      <c r="A7" s="6" t="s">
        <v>214</v>
      </c>
      <c r="B7" s="20">
        <v>1359</v>
      </c>
      <c r="C7" s="20">
        <v>1508</v>
      </c>
      <c r="D7" s="20">
        <v>1569</v>
      </c>
      <c r="E7" s="20">
        <v>1479</v>
      </c>
    </row>
    <row r="8" spans="1:5" x14ac:dyDescent="0.4">
      <c r="A8" s="6" t="s">
        <v>215</v>
      </c>
      <c r="B8" s="20">
        <v>1245</v>
      </c>
      <c r="C8" s="20">
        <v>1382</v>
      </c>
      <c r="D8" s="20">
        <v>1427</v>
      </c>
      <c r="E8" s="20">
        <v>1351</v>
      </c>
    </row>
    <row r="9" spans="1:5" x14ac:dyDescent="0.4">
      <c r="A9" s="6" t="s">
        <v>216</v>
      </c>
      <c r="B9" s="20">
        <v>1782</v>
      </c>
      <c r="C9" s="20">
        <v>1978</v>
      </c>
      <c r="D9" s="20">
        <v>2095</v>
      </c>
      <c r="E9" s="20">
        <v>1952</v>
      </c>
    </row>
    <row r="10" spans="1:5" x14ac:dyDescent="0.4">
      <c r="A10" s="6" t="s">
        <v>217</v>
      </c>
      <c r="B10" s="20">
        <v>1269</v>
      </c>
      <c r="C10" s="20">
        <v>1409</v>
      </c>
      <c r="D10" s="20">
        <v>1457</v>
      </c>
      <c r="E10" s="20">
        <v>1378</v>
      </c>
    </row>
    <row r="11" spans="1:5" x14ac:dyDescent="0.4">
      <c r="A11" s="6" t="s">
        <v>218</v>
      </c>
      <c r="B11" s="20">
        <v>2047</v>
      </c>
      <c r="C11" s="20">
        <v>2272</v>
      </c>
      <c r="D11" s="20">
        <v>2425</v>
      </c>
      <c r="E11" s="20">
        <v>2248</v>
      </c>
    </row>
    <row r="12" spans="1:5" x14ac:dyDescent="0.4">
      <c r="A12" s="6" t="s">
        <v>219</v>
      </c>
      <c r="B12" s="20">
        <v>1863</v>
      </c>
      <c r="C12" s="20">
        <v>2068</v>
      </c>
      <c r="D12" s="20">
        <v>2196</v>
      </c>
      <c r="E12" s="20">
        <v>2042</v>
      </c>
    </row>
    <row r="13" spans="1:5" x14ac:dyDescent="0.4">
      <c r="A13" s="6" t="s">
        <v>220</v>
      </c>
      <c r="B13" s="20">
        <v>1351</v>
      </c>
      <c r="C13" s="20">
        <v>1500</v>
      </c>
      <c r="D13" s="20">
        <v>1559</v>
      </c>
      <c r="E13" s="20">
        <v>1470</v>
      </c>
    </row>
    <row r="14" spans="1:5" x14ac:dyDescent="0.4">
      <c r="A14" s="6" t="s">
        <v>128</v>
      </c>
      <c r="B14" s="20">
        <f>SUM(B4:B13)</f>
        <v>14597</v>
      </c>
      <c r="C14" s="20">
        <f t="shared" ref="C14:E14" si="0">SUM(C4:C13)</f>
        <v>16203</v>
      </c>
      <c r="D14" s="20">
        <f t="shared" si="0"/>
        <v>16941</v>
      </c>
      <c r="E14" s="20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N24" sqref="N24"/>
    </sheetView>
  </sheetViews>
  <sheetFormatPr defaultRowHeight="17.399999999999999" x14ac:dyDescent="0.4"/>
  <cols>
    <col min="1" max="1" width="8.796875" bestFit="1" customWidth="1"/>
  </cols>
  <sheetData>
    <row r="1" spans="1:5" ht="21" x14ac:dyDescent="0.4">
      <c r="A1" s="27" t="s">
        <v>221</v>
      </c>
      <c r="B1" s="27"/>
      <c r="C1" s="27"/>
      <c r="D1" s="27"/>
      <c r="E1" s="27"/>
    </row>
    <row r="2" spans="1:5" x14ac:dyDescent="0.4">
      <c r="E2" s="13" t="s">
        <v>222</v>
      </c>
    </row>
    <row r="3" spans="1:5" x14ac:dyDescent="0.4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4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4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4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4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4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4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4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4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이유리</cp:lastModifiedBy>
  <dcterms:created xsi:type="dcterms:W3CDTF">2023-04-27T08:01:32Z</dcterms:created>
  <dcterms:modified xsi:type="dcterms:W3CDTF">2025-09-25T19:56:10Z</dcterms:modified>
</cp:coreProperties>
</file>