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 codeName="{857A39E2-67AF-9BA6-E15C-A4B3A0C7559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/Users/a./Library/Mobile Documents/com~apple~CloudDocs/컴활2급/컴활2급 실기/2025_기출문제집_컴활2급실기_학습자료/02 최신기출유형/"/>
    </mc:Choice>
  </mc:AlternateContent>
  <xr:revisionPtr revIDLastSave="0" documentId="13_ncr:1_{49AB86A9-89EA-C14A-AF3C-096B8DA7FB49}" xr6:coauthVersionLast="47" xr6:coauthVersionMax="47" xr10:uidLastSave="{00000000-0000-0000-0000-000000000000}"/>
  <bookViews>
    <workbookView xWindow="860" yWindow="500" windowWidth="25160" windowHeight="16260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10" l="1"/>
  <c r="K6" i="10"/>
  <c r="K7" i="10"/>
  <c r="K8" i="10"/>
  <c r="K9" i="10"/>
  <c r="K10" i="10"/>
  <c r="K11" i="10"/>
  <c r="K3" i="10"/>
  <c r="K4" i="10"/>
  <c r="E29" i="10" a="1"/>
  <c r="E29" i="10"/>
  <c r="E30" i="10" a="1"/>
  <c r="E30" i="10" s="1"/>
  <c r="E31" i="10" a="1"/>
  <c r="E31" i="10" s="1"/>
  <c r="E32" i="10" a="1"/>
  <c r="E32" i="10"/>
  <c r="E33" i="10" a="1"/>
  <c r="E33" i="10" s="1"/>
  <c r="E34" i="10" a="1"/>
  <c r="E34" i="10"/>
  <c r="E35" i="10" a="1"/>
  <c r="E35" i="10" s="1"/>
  <c r="E36" i="10" a="1"/>
  <c r="E36" i="10" s="1"/>
  <c r="E37" i="10" a="1"/>
  <c r="E37" i="10" s="1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D24" i="10"/>
  <c r="E4" i="10"/>
  <c r="E5" i="10"/>
  <c r="E6" i="10"/>
  <c r="E7" i="10"/>
  <c r="E8" i="10"/>
  <c r="E9" i="10"/>
  <c r="E10" i="10"/>
  <c r="E11" i="10"/>
  <c r="E3" i="10"/>
  <c r="C14" i="7"/>
  <c r="D14" i="7"/>
  <c r="E14" i="7"/>
  <c r="B14" i="7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<sst xmlns="http://schemas.openxmlformats.org/spreadsheetml/2006/main" count="351" uniqueCount="284">
  <si>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</si>
  <si>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</si>
  <si>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</si>
  <si>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</si>
  <si>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</si>
  <si>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</si>
  <si>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</si>
  <si>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</si>
  <si>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</si>
  <si>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</si>
  <si>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</si>
  <si>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</si>
  <si>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</si>
  <si>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</si>
  <si>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</si>
  <si>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</si>
  <si>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</si>
  <si>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</si>
  <si>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</si>
  <si>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</si>
  <si>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</si>
  <si>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</si>
  <si>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</si>
  <si>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</si>
  <si>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</si>
  <si>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</si>
  <si>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</si>
  <si>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</si>
  <si>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</si>
  <si>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</si>
  <si>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</si>
  <si>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</si>
  <si>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</si>
  <si>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</si>
  <si>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</si>
  <si>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</si>
  <si>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</si>
  <si>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</si>
  <si>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</si>
  <si>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</si>
  <si>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</si>
  <si>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</si>
  <si>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</si>
  <si>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</si>
  <si>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</si>
  <si>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</si>
  <si>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</si>
  <si>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</si>
  <si>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</si>
  <si>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</si>
  <si>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</si>
  <si>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</si>
  <si>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</si>
  <si>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</si>
  <si>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</si>
  <si>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</si>
  <si>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</si>
  <si>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</si>
  <si>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</si>
  <si>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</si>
  <si>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</si>
  <si>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</si>
  <si>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</si>
  <si>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</si>
  <si>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</si>
  <si>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</si>
  <si>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</si>
  <si>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</si>
  <si>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</si>
  <si>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</si>
  <si>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</si>
  <si>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</si>
  <si>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</si>
  <si>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</si>
  <si>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</si>
  <si>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</si>
  <si>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</si>
  <si>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</si>
  <si>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</si>
  <si>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</si>
  <si>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</si>
  <si>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</si>
  <si>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</si>
  <si>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</si>
  <si>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</si>
  <si>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</si>
  <si>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</si>
  <si>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</si>
  <si>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</si>
  <si>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</si>
  <si>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</si>
  <si>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</si>
  <si>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</si>
  <si>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</si>
  <si>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</si>
  <si>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</si>
  <si>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</si>
  <si>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</si>
  <si>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</si>
  <si>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</si>
  <si>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</si>
  <si>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</si>
  <si>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</si>
  <si>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</si>
  <si>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</si>
  <si>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</si>
  <si>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</si>
  <si>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</si>
  <si>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</si>
  <si>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</si>
  <si>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</si>
  <si>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</si>
  <si>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</si>
  <si>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</si>
  <si>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</si>
  <si>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</si>
  <si>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</si>
  <si>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</si>
  <si>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</si>
  <si>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</si>
  <si>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</si>
  <si>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</si>
  <si>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</si>
  <si>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</si>
  <si>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</si>
  <si>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</si>
  <si>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</si>
  <si>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</si>
  <si>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</si>
  <si>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</si>
  <si>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</si>
  <si>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</si>
  <si>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</si>
  <si>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</si>
  <si>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</si>
  <si>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</si>
  <si>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</si>
  <si>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</si>
  <si>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</si>
  <si>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</si>
  <si>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</si>
  <si>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</si>
  <si>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</si>
  <si>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</si>
  <si>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</si>
  <si>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</si>
  <si>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</si>
  <si>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</si>
  <si>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</si>
  <si>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</si>
  <si>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</si>
  <si>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</si>
  <si>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</si>
  <si>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</si>
  <si>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</si>
  <si>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</si>
  <si>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</si>
  <si>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</si>
  <si>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</si>
  <si>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</si>
  <si>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</si>
  <si>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</si>
  <si>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</si>
  <si>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</si>
  <si>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</si>
  <si>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</si>
  <si>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</si>
  <si>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</si>
  <si>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</si>
  <si>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</si>
  <si>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</si>
  <si>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</si>
  <si>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</si>
  <si>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</si>
  <si>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</si>
  <si>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</si>
  <si>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</si>
  <si>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</si>
  <si>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</si>
  <si>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</si>
  <si>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</si>
  <si>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</si>
  <si>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</si>
  <si>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</si>
  <si>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</si>
  <si>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</si>
  <si>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</si>
  <si>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</si>
  <si>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</si>
  <si>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</si>
  <si>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</si>
  <si>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</si>
  <si>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</si>
  <si>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</si>
  <si>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</si>
  <si>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</si>
  <si>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</si>
  <si>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</si>
  <si>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</si>
  <si>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</si>
  <si>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</si>
  <si>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</si>
  <si>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</si>
  <si>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</si>
  <si>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</si>
  <si>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</si>
  <si>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</si>
  <si>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</si>
  <si>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</si>
  <si>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</si>
  <si>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</si>
  <si>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</si>
  <si>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</si>
  <si>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</si>
  <si>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</si>
  <si>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</si>
  <si>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</si>
  <si>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</si>
  <si>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</si>
  <si>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</si>
  <si>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</si>
  <si>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</si>
  <si>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</si>
  <si>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</si>
  <si>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</si>
  <si>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</si>
  <si>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</si>
  <si>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</si>
  <si>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</si>
  <si>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</si>
  <si>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</si>
  <si>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</si>
  <si>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</si>
  <si>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</si>
  <si>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</si>
  <si>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</si>
  <si>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</si>
  <si>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</si>
  <si>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</si>
  <si>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</si>
  <si>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</si>
  <si>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</si>
  <si>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</si>
  <si>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</si>
  <si>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</si>
  <si>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</si>
  <si>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</si>
  <si>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</si>
  <si>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</si>
  <si>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</si>
  <si>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</si>
  <si>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</si>
  <si>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</si>
  <si>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</si>
  <si>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</si>
  <si>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</si>
  <si>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</si>
  <si>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</si>
  <si>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</si>
  <si>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</si>
  <si>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</si>
  <si>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</si>
  <si>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</si>
  <si>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</si>
  <si>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</si>
  <si>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</si>
  <si>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</si>
  <si>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</si>
  <si>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</si>
  <si>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</si>
  <si>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</si>
  <si>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</si>
  <si>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</si>
  <si>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</si>
  <si>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</si>
  <si>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</si>
  <si>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</si>
  <si>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</si>
  <si>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</si>
  <si>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</si>
  <si>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</si>
  <si>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</si>
  <si>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김우진</t>
    <phoneticPr fontId="1" type="noConversion"/>
  </si>
  <si>
    <t>성명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</si>
</sst>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76" formatCode="_-* #,##0_-;\-* #,##0_-;_-* &quot;-&quot;_-;_-@_-"/>
    <numFmt numFmtId="177" formatCode="0.0"/>
    <numFmt numFmtId="178" formatCode="#,##0_ "/>
    <numFmt numFmtId="179" formatCode="0&quot;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28.9"/>
      <color rgb="FF000000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 diagonalUp="1" diagonalDown="1"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thin">
        <color theme="1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</borders>
  <cellStyleXfs count="4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176" fontId="0" fillId="0" borderId="6" xfId="1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 applyAlignment="1">
      <alignment horizontal="center" vertical="center"/>
    </xf>
    <xf numFmtId="176" fontId="0" fillId="0" borderId="1" xfId="1" applyFont="1" applyBorder="1">
      <alignment vertical="center"/>
    </xf>
    <xf numFmtId="43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ore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0055247"/>
        <c:axId val="990496127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990496127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ore-KR"/>
          </a:p>
        </c:txPr>
        <c:crossAx val="990055247"/>
        <c:crosses val="max"/>
        <c:crossBetween val="between"/>
      </c:valAx>
      <c:catAx>
        <c:axId val="99005524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0496127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25400</xdr:colOff>
          <xdr:row>2</xdr:row>
          <xdr:rowOff>12700</xdr:rowOff>
        </xdr:from>
        <xdr:to>
          <xdr:col>7</xdr:col>
          <xdr:colOff>0</xdr:colOff>
          <xdr:row>3</xdr:row>
          <xdr:rowOff>177800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2890" b="0" i="0" u="none" strike="noStrike" baseline="0">
                  <a:solidFill>
                    <a:srgbClr val="000000"/>
                  </a:solidFill>
                  <a:latin typeface="맑은 고딕" charset="-127"/>
                  <a:ea typeface="맑은 고딕" charset="-127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6350</xdr:colOff>
      <xdr:row>5</xdr:row>
      <xdr:rowOff>12700</xdr:rowOff>
    </xdr:from>
    <xdr:to>
      <xdr:col>6</xdr:col>
      <xdr:colOff>654050</xdr:colOff>
      <xdr:row>6</xdr:row>
      <xdr:rowOff>196850</xdr:rowOff>
    </xdr:to>
    <xdr:sp macro="[0]!쉼표" textlink="">
      <xdr:nvSpPr>
        <xdr:cNvPr id="2" name="모서리가 둥근 직사각형 1">
          <a:extLst>
            <a:ext uri="{FF2B5EF4-FFF2-40B4-BE49-F238E27FC236}">
              <a16:creationId xmlns:a16="http://schemas.microsoft.com/office/drawing/2014/main" id="{F60298EC-4FAA-D65B-4507-5EB9FB3EE2B4}"/>
            </a:ext>
          </a:extLst>
        </xdr:cNvPr>
        <xdr:cNvSpPr/>
      </xdr:nvSpPr>
      <xdr:spPr>
        <a:xfrm>
          <a:off x="4603750" y="1130300"/>
          <a:ext cx="647700" cy="4000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zoomScale="244" zoomScaleNormal="244" workbookViewId="0">
      <selection activeCell="B4" sqref="B4"/>
    </sheetView>
  </sheetViews>
  <sheetFormatPr baseColWidth="10" defaultColWidth="8.83203125" defaultRowHeight="17"/>
  <cols>
    <col min="1" max="1" width="10.5" bestFit="1" customWidth="1"/>
  </cols>
  <sheetData>
    <row r="1" spans="1:6">
      <c r="A1" t="s">
        <v>0</v>
      </c>
    </row>
    <row r="3" spans="1:6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</row>
    <row r="4" spans="1:6">
      <c r="A4" s="1" t="s">
        <v>268</v>
      </c>
      <c r="B4" s="1" t="s">
        <v>275</v>
      </c>
      <c r="C4" s="1">
        <v>88</v>
      </c>
      <c r="D4" s="1">
        <v>90</v>
      </c>
      <c r="E4" s="1">
        <v>80</v>
      </c>
      <c r="F4" s="1">
        <v>100</v>
      </c>
    </row>
    <row r="5" spans="1:6">
      <c r="A5" s="1" t="s">
        <v>269</v>
      </c>
      <c r="B5" s="1" t="s">
        <v>276</v>
      </c>
      <c r="C5" s="1">
        <v>59</v>
      </c>
      <c r="D5" s="1">
        <v>68</v>
      </c>
      <c r="E5" s="1">
        <v>80</v>
      </c>
      <c r="F5" s="1">
        <v>90</v>
      </c>
    </row>
    <row r="6" spans="1:6">
      <c r="A6" s="1" t="s">
        <v>270</v>
      </c>
      <c r="B6" s="1" t="s">
        <v>277</v>
      </c>
      <c r="C6" s="1">
        <v>78</v>
      </c>
      <c r="D6" s="1">
        <v>80</v>
      </c>
      <c r="E6" s="1">
        <v>78</v>
      </c>
      <c r="F6" s="1">
        <v>90</v>
      </c>
    </row>
    <row r="7" spans="1:6">
      <c r="A7" s="1" t="s">
        <v>271</v>
      </c>
      <c r="B7" s="1" t="s">
        <v>278</v>
      </c>
      <c r="C7" s="1">
        <v>98</v>
      </c>
      <c r="D7" s="1">
        <v>92</v>
      </c>
      <c r="E7" s="1">
        <v>85</v>
      </c>
      <c r="F7" s="1">
        <v>100</v>
      </c>
    </row>
    <row r="8" spans="1:6">
      <c r="A8" s="1" t="s">
        <v>272</v>
      </c>
      <c r="B8" s="1" t="s">
        <v>279</v>
      </c>
      <c r="C8" s="1">
        <v>57</v>
      </c>
      <c r="D8" s="1">
        <v>66</v>
      </c>
      <c r="E8" s="1">
        <v>60</v>
      </c>
      <c r="F8" s="1">
        <v>80</v>
      </c>
    </row>
    <row r="9" spans="1:6">
      <c r="A9" s="1" t="s">
        <v>273</v>
      </c>
      <c r="B9" s="1" t="s">
        <v>280</v>
      </c>
      <c r="C9" s="1">
        <v>77</v>
      </c>
      <c r="D9" s="1">
        <v>88</v>
      </c>
      <c r="E9" s="1">
        <v>70</v>
      </c>
      <c r="F9" s="1">
        <v>70</v>
      </c>
    </row>
    <row r="10" spans="1:6">
      <c r="A10" s="1" t="s">
        <v>274</v>
      </c>
      <c r="B10" s="1" t="s">
        <v>281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zoomScale="167" zoomScaleNormal="219" workbookViewId="0">
      <selection activeCell="E10" sqref="E10"/>
    </sheetView>
  </sheetViews>
  <sheetFormatPr baseColWidth="10" defaultColWidth="8.83203125" defaultRowHeight="17"/>
  <cols>
    <col min="3" max="3" width="12.1640625" bestFit="1" customWidth="1"/>
    <col min="4" max="4" width="9" bestFit="1" customWidth="1"/>
    <col min="6" max="6" width="12.33203125" bestFit="1" customWidth="1"/>
  </cols>
  <sheetData>
    <row r="1" spans="1:6" ht="24" customHeight="1" thickBot="1">
      <c r="A1" s="26" t="s">
        <v>129</v>
      </c>
      <c r="B1" s="26"/>
      <c r="C1" s="26"/>
      <c r="D1" s="26"/>
      <c r="E1" s="26"/>
      <c r="F1" s="26"/>
    </row>
    <row r="2" spans="1:6" ht="18" thickTop="1"/>
    <row r="3" spans="1:6">
      <c r="A3" s="15" t="s">
        <v>82</v>
      </c>
      <c r="B3" s="15" t="s">
        <v>83</v>
      </c>
      <c r="C3" s="15" t="s">
        <v>84</v>
      </c>
      <c r="D3" s="15" t="s">
        <v>85</v>
      </c>
      <c r="E3" s="15" t="s">
        <v>86</v>
      </c>
      <c r="F3" s="15" t="s">
        <v>87</v>
      </c>
    </row>
    <row r="4" spans="1:6">
      <c r="A4" s="27" t="s">
        <v>88</v>
      </c>
      <c r="B4" s="16" t="s">
        <v>89</v>
      </c>
      <c r="C4" s="17" t="s">
        <v>90</v>
      </c>
      <c r="D4" s="18">
        <v>2</v>
      </c>
      <c r="E4" s="17" t="s">
        <v>91</v>
      </c>
      <c r="F4" s="19">
        <v>1500000</v>
      </c>
    </row>
    <row r="5" spans="1:6">
      <c r="A5" s="27"/>
      <c r="B5" s="16" t="s">
        <v>92</v>
      </c>
      <c r="C5" s="17" t="s">
        <v>93</v>
      </c>
      <c r="D5" s="18">
        <v>3</v>
      </c>
      <c r="E5" s="17" t="s">
        <v>94</v>
      </c>
      <c r="F5" s="19">
        <v>3500000</v>
      </c>
    </row>
    <row r="6" spans="1:6">
      <c r="A6" s="27"/>
      <c r="B6" s="16" t="s">
        <v>95</v>
      </c>
      <c r="C6" s="17" t="s">
        <v>96</v>
      </c>
      <c r="D6" s="18">
        <v>5</v>
      </c>
      <c r="E6" s="17" t="s">
        <v>97</v>
      </c>
      <c r="F6" s="19">
        <v>4000000</v>
      </c>
    </row>
    <row r="7" spans="1:6">
      <c r="A7" s="27"/>
      <c r="B7" s="16" t="s">
        <v>98</v>
      </c>
      <c r="C7" s="17" t="s">
        <v>99</v>
      </c>
      <c r="D7" s="18">
        <v>3</v>
      </c>
      <c r="E7" s="17" t="s">
        <v>100</v>
      </c>
      <c r="F7" s="19">
        <v>3000000</v>
      </c>
    </row>
    <row r="8" spans="1:6">
      <c r="A8" s="27" t="s">
        <v>101</v>
      </c>
      <c r="B8" s="16" t="s">
        <v>102</v>
      </c>
      <c r="C8" s="17" t="s">
        <v>103</v>
      </c>
      <c r="D8" s="18">
        <v>2</v>
      </c>
      <c r="E8" s="17" t="s">
        <v>104</v>
      </c>
      <c r="F8" s="19">
        <v>2000000</v>
      </c>
    </row>
    <row r="9" spans="1:6">
      <c r="A9" s="27"/>
      <c r="B9" s="16" t="s">
        <v>105</v>
      </c>
      <c r="C9" s="17" t="s">
        <v>106</v>
      </c>
      <c r="D9" s="18">
        <v>2</v>
      </c>
      <c r="E9" s="17" t="s">
        <v>107</v>
      </c>
      <c r="F9" s="19">
        <v>2400000</v>
      </c>
    </row>
    <row r="10" spans="1:6">
      <c r="A10" s="27"/>
      <c r="B10" s="16" t="s">
        <v>108</v>
      </c>
      <c r="C10" s="17" t="s">
        <v>109</v>
      </c>
      <c r="D10" s="18">
        <v>3</v>
      </c>
      <c r="E10" s="17" t="s">
        <v>110</v>
      </c>
      <c r="F10" s="19">
        <v>1200000</v>
      </c>
    </row>
    <row r="11" spans="1:6">
      <c r="A11" s="27" t="s">
        <v>111</v>
      </c>
      <c r="B11" s="16" t="s">
        <v>112</v>
      </c>
      <c r="C11" s="17" t="s">
        <v>113</v>
      </c>
      <c r="D11" s="18">
        <v>1</v>
      </c>
      <c r="E11" s="17" t="s">
        <v>114</v>
      </c>
      <c r="F11" s="19">
        <v>600000</v>
      </c>
    </row>
    <row r="12" spans="1:6">
      <c r="A12" s="27"/>
      <c r="B12" s="16" t="s">
        <v>115</v>
      </c>
      <c r="C12" s="17" t="s">
        <v>116</v>
      </c>
      <c r="D12" s="18">
        <v>2</v>
      </c>
      <c r="E12" s="17" t="s">
        <v>117</v>
      </c>
      <c r="F12" s="19">
        <v>850000</v>
      </c>
    </row>
    <row r="13" spans="1:6">
      <c r="A13" s="27"/>
      <c r="B13" s="16" t="s">
        <v>118</v>
      </c>
      <c r="C13" s="17" t="s">
        <v>119</v>
      </c>
      <c r="D13" s="18">
        <v>1</v>
      </c>
      <c r="E13" s="17" t="s">
        <v>120</v>
      </c>
      <c r="F13" s="19">
        <v>4500000</v>
      </c>
    </row>
    <row r="14" spans="1:6">
      <c r="A14" s="27" t="s">
        <v>121</v>
      </c>
      <c r="B14" s="16" t="s">
        <v>122</v>
      </c>
      <c r="C14" s="17" t="s">
        <v>123</v>
      </c>
      <c r="D14" s="18">
        <v>4</v>
      </c>
      <c r="E14" s="17" t="s">
        <v>124</v>
      </c>
      <c r="F14" s="19">
        <v>5600000</v>
      </c>
    </row>
    <row r="15" spans="1:6">
      <c r="A15" s="27"/>
      <c r="B15" s="16" t="s">
        <v>125</v>
      </c>
      <c r="C15" s="17" t="s">
        <v>126</v>
      </c>
      <c r="D15" s="18">
        <v>5</v>
      </c>
      <c r="E15" s="17" t="s">
        <v>127</v>
      </c>
      <c r="F15" s="19">
        <v>6000000</v>
      </c>
    </row>
    <row r="16" spans="1:6">
      <c r="A16" s="15" t="s">
        <v>128</v>
      </c>
      <c r="B16" s="20"/>
      <c r="C16" s="20"/>
      <c r="D16" s="20"/>
      <c r="E16" s="20"/>
      <c r="F16" s="19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zoomScale="144" workbookViewId="0">
      <selection activeCell="E10" sqref="E10"/>
    </sheetView>
  </sheetViews>
  <sheetFormatPr baseColWidth="10" defaultColWidth="8.83203125" defaultRowHeight="17"/>
  <sheetData>
    <row r="1" spans="1:8" ht="20">
      <c r="A1" s="28" t="s">
        <v>130</v>
      </c>
      <c r="B1" s="28"/>
      <c r="C1" s="28"/>
      <c r="D1" s="28"/>
      <c r="E1" s="28"/>
      <c r="F1" s="28"/>
      <c r="G1" s="28"/>
      <c r="H1" s="10"/>
    </row>
    <row r="3" spans="1:8">
      <c r="A3" s="5" t="s">
        <v>131</v>
      </c>
      <c r="B3" s="5" t="s">
        <v>48</v>
      </c>
      <c r="C3" s="5" t="s">
        <v>49</v>
      </c>
      <c r="D3" s="5" t="s">
        <v>132</v>
      </c>
      <c r="E3" s="5" t="s">
        <v>133</v>
      </c>
      <c r="F3" s="5" t="s">
        <v>134</v>
      </c>
      <c r="G3" s="5" t="s">
        <v>135</v>
      </c>
    </row>
    <row r="4" spans="1:8">
      <c r="A4" s="5">
        <v>1</v>
      </c>
      <c r="B4" s="5" t="s">
        <v>136</v>
      </c>
      <c r="C4" s="5" t="s">
        <v>137</v>
      </c>
      <c r="D4" s="5">
        <v>86</v>
      </c>
      <c r="E4" s="5">
        <v>89</v>
      </c>
      <c r="F4" s="5">
        <v>90</v>
      </c>
      <c r="G4" s="9">
        <f t="shared" ref="G4:G18" si="0">AVERAGE(D4:F4)</f>
        <v>88.333333333333329</v>
      </c>
    </row>
    <row r="5" spans="1:8">
      <c r="A5" s="5">
        <v>2</v>
      </c>
      <c r="B5" s="5" t="s">
        <v>138</v>
      </c>
      <c r="C5" s="5" t="s">
        <v>139</v>
      </c>
      <c r="D5" s="5">
        <v>92</v>
      </c>
      <c r="E5" s="5">
        <v>91</v>
      </c>
      <c r="F5" s="5">
        <v>92</v>
      </c>
      <c r="G5" s="9">
        <f t="shared" si="0"/>
        <v>91.666666666666671</v>
      </c>
    </row>
    <row r="6" spans="1:8">
      <c r="A6" s="5">
        <v>3</v>
      </c>
      <c r="B6" s="5" t="s">
        <v>140</v>
      </c>
      <c r="C6" s="5" t="s">
        <v>137</v>
      </c>
      <c r="D6" s="5">
        <v>75</v>
      </c>
      <c r="E6" s="5">
        <v>78</v>
      </c>
      <c r="F6" s="5">
        <v>80</v>
      </c>
      <c r="G6" s="9">
        <f t="shared" si="0"/>
        <v>77.666666666666671</v>
      </c>
    </row>
    <row r="7" spans="1:8">
      <c r="A7" s="5">
        <v>1</v>
      </c>
      <c r="B7" s="5" t="s">
        <v>141</v>
      </c>
      <c r="C7" s="5" t="s">
        <v>139</v>
      </c>
      <c r="D7" s="5">
        <v>90</v>
      </c>
      <c r="E7" s="5">
        <v>93</v>
      </c>
      <c r="F7" s="5">
        <v>91</v>
      </c>
      <c r="G7" s="9">
        <f t="shared" si="0"/>
        <v>91.333333333333329</v>
      </c>
    </row>
    <row r="8" spans="1:8">
      <c r="A8" s="5">
        <v>1</v>
      </c>
      <c r="B8" s="5" t="s">
        <v>142</v>
      </c>
      <c r="C8" s="5" t="s">
        <v>137</v>
      </c>
      <c r="D8" s="5">
        <v>95</v>
      </c>
      <c r="E8" s="5">
        <v>93</v>
      </c>
      <c r="F8" s="5">
        <v>92</v>
      </c>
      <c r="G8" s="9">
        <f t="shared" si="0"/>
        <v>93.333333333333329</v>
      </c>
    </row>
    <row r="9" spans="1:8">
      <c r="A9" s="5">
        <v>1</v>
      </c>
      <c r="B9" s="5" t="s">
        <v>143</v>
      </c>
      <c r="C9" s="5" t="s">
        <v>139</v>
      </c>
      <c r="D9" s="5">
        <v>72</v>
      </c>
      <c r="E9" s="5">
        <v>78</v>
      </c>
      <c r="F9" s="5">
        <v>80</v>
      </c>
      <c r="G9" s="9">
        <f t="shared" si="0"/>
        <v>76.666666666666671</v>
      </c>
    </row>
    <row r="10" spans="1:8">
      <c r="A10" s="5">
        <v>2</v>
      </c>
      <c r="B10" s="5" t="s">
        <v>144</v>
      </c>
      <c r="C10" s="5" t="s">
        <v>139</v>
      </c>
      <c r="D10" s="5">
        <v>85</v>
      </c>
      <c r="E10" s="5">
        <v>86</v>
      </c>
      <c r="F10" s="5">
        <v>79</v>
      </c>
      <c r="G10" s="9">
        <f t="shared" si="0"/>
        <v>83.333333333333329</v>
      </c>
    </row>
    <row r="11" spans="1:8">
      <c r="A11" s="5">
        <v>2</v>
      </c>
      <c r="B11" s="5" t="s">
        <v>145</v>
      </c>
      <c r="C11" s="5" t="s">
        <v>137</v>
      </c>
      <c r="D11" s="5">
        <v>93</v>
      </c>
      <c r="E11" s="5">
        <v>93</v>
      </c>
      <c r="F11" s="5">
        <v>95</v>
      </c>
      <c r="G11" s="9">
        <f t="shared" si="0"/>
        <v>93.666666666666671</v>
      </c>
    </row>
    <row r="12" spans="1:8">
      <c r="A12" s="5">
        <v>3</v>
      </c>
      <c r="B12" s="5" t="s">
        <v>146</v>
      </c>
      <c r="C12" s="5" t="s">
        <v>139</v>
      </c>
      <c r="D12" s="5">
        <v>91</v>
      </c>
      <c r="E12" s="5">
        <v>94</v>
      </c>
      <c r="F12" s="5">
        <v>96</v>
      </c>
      <c r="G12" s="9">
        <f t="shared" si="0"/>
        <v>93.666666666666671</v>
      </c>
    </row>
    <row r="13" spans="1:8">
      <c r="A13" s="5">
        <v>3</v>
      </c>
      <c r="B13" s="5" t="s">
        <v>147</v>
      </c>
      <c r="C13" s="5" t="s">
        <v>137</v>
      </c>
      <c r="D13" s="5">
        <v>75</v>
      </c>
      <c r="E13" s="5">
        <v>76</v>
      </c>
      <c r="F13" s="5">
        <v>75</v>
      </c>
      <c r="G13" s="9">
        <f t="shared" si="0"/>
        <v>75.333333333333329</v>
      </c>
    </row>
    <row r="14" spans="1:8">
      <c r="A14" s="5">
        <v>2</v>
      </c>
      <c r="B14" s="5" t="s">
        <v>148</v>
      </c>
      <c r="C14" s="5" t="s">
        <v>139</v>
      </c>
      <c r="D14" s="5">
        <v>82</v>
      </c>
      <c r="E14" s="5">
        <v>80</v>
      </c>
      <c r="F14" s="5">
        <v>86</v>
      </c>
      <c r="G14" s="9">
        <f t="shared" si="0"/>
        <v>82.666666666666671</v>
      </c>
    </row>
    <row r="15" spans="1:8">
      <c r="A15" s="5">
        <v>3</v>
      </c>
      <c r="B15" s="5" t="s">
        <v>149</v>
      </c>
      <c r="C15" s="5" t="s">
        <v>139</v>
      </c>
      <c r="D15" s="5">
        <v>88</v>
      </c>
      <c r="E15" s="5">
        <v>82</v>
      </c>
      <c r="F15" s="5">
        <v>81</v>
      </c>
      <c r="G15" s="9">
        <f t="shared" si="0"/>
        <v>83.666666666666671</v>
      </c>
    </row>
    <row r="16" spans="1:8">
      <c r="A16" s="5">
        <v>1</v>
      </c>
      <c r="B16" s="5" t="s">
        <v>150</v>
      </c>
      <c r="C16" s="5" t="s">
        <v>137</v>
      </c>
      <c r="D16" s="5">
        <v>79</v>
      </c>
      <c r="E16" s="5">
        <v>78</v>
      </c>
      <c r="F16" s="5">
        <v>82</v>
      </c>
      <c r="G16" s="9">
        <f t="shared" si="0"/>
        <v>79.666666666666671</v>
      </c>
    </row>
    <row r="17" spans="1:7">
      <c r="A17" s="5">
        <v>2</v>
      </c>
      <c r="B17" s="5" t="s">
        <v>151</v>
      </c>
      <c r="C17" s="5" t="s">
        <v>139</v>
      </c>
      <c r="D17" s="5">
        <v>91</v>
      </c>
      <c r="E17" s="5">
        <v>90</v>
      </c>
      <c r="F17" s="5">
        <v>93</v>
      </c>
      <c r="G17" s="9">
        <f t="shared" si="0"/>
        <v>91.333333333333329</v>
      </c>
    </row>
    <row r="18" spans="1:7">
      <c r="A18" s="5">
        <v>3</v>
      </c>
      <c r="B18" s="5" t="s">
        <v>152</v>
      </c>
      <c r="C18" s="5" t="s">
        <v>137</v>
      </c>
      <c r="D18" s="5">
        <v>76</v>
      </c>
      <c r="E18" s="5">
        <v>81</v>
      </c>
      <c r="F18" s="5">
        <v>78</v>
      </c>
      <c r="G18" s="9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0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opLeftCell="A21" zoomScale="157" workbookViewId="0">
      <selection activeCell="E28" sqref="E28"/>
    </sheetView>
  </sheetViews>
  <sheetFormatPr baseColWidth="10" defaultColWidth="8.83203125" defaultRowHeight="17"/>
  <cols>
    <col min="1" max="4" width="9" customWidth="1"/>
    <col min="5" max="5" width="11.6640625" bestFit="1" customWidth="1"/>
    <col min="6" max="6" width="9" bestFit="1" customWidth="1"/>
    <col min="8" max="8" width="10.83203125" bestFit="1" customWidth="1"/>
    <col min="9" max="9" width="8.6640625" customWidth="1"/>
    <col min="10" max="10" width="11.33203125" bestFit="1" customWidth="1"/>
  </cols>
  <sheetData>
    <row r="1" spans="1:11">
      <c r="A1" s="2" t="s">
        <v>1</v>
      </c>
      <c r="B1" s="4" t="s">
        <v>2</v>
      </c>
      <c r="G1" s="3" t="s">
        <v>3</v>
      </c>
      <c r="H1" s="4" t="s">
        <v>4</v>
      </c>
    </row>
    <row r="2" spans="1:11">
      <c r="A2" s="5" t="s">
        <v>5</v>
      </c>
      <c r="B2" s="5" t="s">
        <v>6</v>
      </c>
      <c r="C2" s="5" t="s">
        <v>7</v>
      </c>
      <c r="D2" s="5" t="s">
        <v>8</v>
      </c>
      <c r="E2" s="6" t="s">
        <v>9</v>
      </c>
      <c r="G2" s="5" t="s">
        <v>10</v>
      </c>
      <c r="H2" s="5" t="s">
        <v>11</v>
      </c>
      <c r="I2" s="5" t="s">
        <v>12</v>
      </c>
      <c r="J2" s="5" t="s">
        <v>13</v>
      </c>
      <c r="K2" s="6" t="s">
        <v>14</v>
      </c>
    </row>
    <row r="3" spans="1:11">
      <c r="A3" s="5" t="s">
        <v>15</v>
      </c>
      <c r="B3" s="5" t="s">
        <v>16</v>
      </c>
      <c r="C3" s="8">
        <v>2000</v>
      </c>
      <c r="D3" s="5">
        <v>55</v>
      </c>
      <c r="E3" s="23" t="str">
        <f>INT(C3/D3)&amp;"("&amp;MOD(C3,D3)&amp;")"</f>
        <v>36(20)</v>
      </c>
      <c r="G3" s="5" t="s">
        <v>17</v>
      </c>
      <c r="H3" s="7">
        <v>45386</v>
      </c>
      <c r="I3" s="8">
        <v>1000</v>
      </c>
      <c r="J3" s="8">
        <v>1500000</v>
      </c>
      <c r="K3" s="5" t="str">
        <f>CHOOSE(WEEKDAY(H3,1),"일요일","월요일","화요일","수요일","목요일","금요일","토요일")</f>
        <v>목요일</v>
      </c>
    </row>
    <row r="4" spans="1:11">
      <c r="A4" s="5" t="s">
        <v>18</v>
      </c>
      <c r="B4" s="5" t="s">
        <v>19</v>
      </c>
      <c r="C4" s="8">
        <v>1500</v>
      </c>
      <c r="D4" s="5">
        <v>67</v>
      </c>
      <c r="E4" s="23" t="str">
        <f t="shared" ref="E4:E11" si="0">INT(C4/D4)&amp;"("&amp;MOD(C4,D4)&amp;")"</f>
        <v>22(26)</v>
      </c>
      <c r="G4" s="5" t="s">
        <v>20</v>
      </c>
      <c r="H4" s="7">
        <v>45389</v>
      </c>
      <c r="I4" s="8">
        <v>1500</v>
      </c>
      <c r="J4" s="8">
        <v>2700000</v>
      </c>
      <c r="K4" s="5" t="str">
        <f>CHOOSE(WEEKDAY(H4,1),"일요일","월요일","화요일","수요일","목요일","금요일","토요일")</f>
        <v>일요일</v>
      </c>
    </row>
    <row r="5" spans="1:11">
      <c r="A5" s="5" t="s">
        <v>21</v>
      </c>
      <c r="B5" s="5" t="s">
        <v>22</v>
      </c>
      <c r="C5" s="8">
        <v>1800</v>
      </c>
      <c r="D5" s="5">
        <v>48</v>
      </c>
      <c r="E5" s="23" t="str">
        <f t="shared" si="0"/>
        <v>37(24)</v>
      </c>
      <c r="G5" s="5" t="s">
        <v>23</v>
      </c>
      <c r="H5" s="7">
        <v>45389</v>
      </c>
      <c r="I5" s="8">
        <v>2000</v>
      </c>
      <c r="J5" s="8">
        <v>3200000</v>
      </c>
      <c r="K5" s="5" t="str">
        <f t="shared" ref="K5:K11" si="1">CHOOSE(WEEKDAY(H5,1),"일요일","월요일","화요일","수요일","목요일","금요일","토요일")</f>
        <v>일요일</v>
      </c>
    </row>
    <row r="6" spans="1:11">
      <c r="A6" s="5" t="s">
        <v>24</v>
      </c>
      <c r="B6" s="5" t="s">
        <v>25</v>
      </c>
      <c r="C6" s="8">
        <v>1650</v>
      </c>
      <c r="D6" s="5">
        <v>68</v>
      </c>
      <c r="E6" s="23" t="str">
        <f t="shared" si="0"/>
        <v>24(18)</v>
      </c>
      <c r="G6" s="5" t="s">
        <v>26</v>
      </c>
      <c r="H6" s="7">
        <v>45391</v>
      </c>
      <c r="I6" s="8">
        <v>800</v>
      </c>
      <c r="J6" s="8">
        <v>6400000</v>
      </c>
      <c r="K6" s="5" t="str">
        <f t="shared" si="1"/>
        <v>화요일</v>
      </c>
    </row>
    <row r="7" spans="1:11">
      <c r="A7" s="5" t="s">
        <v>27</v>
      </c>
      <c r="B7" s="5" t="s">
        <v>28</v>
      </c>
      <c r="C7" s="8">
        <v>950</v>
      </c>
      <c r="D7" s="5">
        <v>23</v>
      </c>
      <c r="E7" s="23" t="str">
        <f t="shared" si="0"/>
        <v>41(7)</v>
      </c>
      <c r="G7" s="5" t="s">
        <v>29</v>
      </c>
      <c r="H7" s="7">
        <v>45392</v>
      </c>
      <c r="I7" s="8">
        <v>900</v>
      </c>
      <c r="J7" s="8">
        <v>6300000</v>
      </c>
      <c r="K7" s="5" t="str">
        <f t="shared" si="1"/>
        <v>수요일</v>
      </c>
    </row>
    <row r="8" spans="1:11">
      <c r="A8" s="5" t="s">
        <v>30</v>
      </c>
      <c r="B8" s="5" t="s">
        <v>31</v>
      </c>
      <c r="C8" s="8">
        <v>1200</v>
      </c>
      <c r="D8" s="5">
        <v>62</v>
      </c>
      <c r="E8" s="23" t="str">
        <f t="shared" si="0"/>
        <v>19(22)</v>
      </c>
      <c r="G8" s="5" t="s">
        <v>32</v>
      </c>
      <c r="H8" s="7">
        <v>45393</v>
      </c>
      <c r="I8" s="8">
        <v>1100</v>
      </c>
      <c r="J8" s="8">
        <v>6600000</v>
      </c>
      <c r="K8" s="5" t="str">
        <f t="shared" si="1"/>
        <v>목요일</v>
      </c>
    </row>
    <row r="9" spans="1:11">
      <c r="A9" s="5" t="s">
        <v>33</v>
      </c>
      <c r="B9" s="5" t="s">
        <v>34</v>
      </c>
      <c r="C9" s="8">
        <v>1450</v>
      </c>
      <c r="D9" s="5">
        <v>49</v>
      </c>
      <c r="E9" s="23" t="str">
        <f t="shared" si="0"/>
        <v>29(29)</v>
      </c>
      <c r="G9" s="5" t="s">
        <v>35</v>
      </c>
      <c r="H9" s="7">
        <v>45397</v>
      </c>
      <c r="I9" s="8">
        <v>500</v>
      </c>
      <c r="J9" s="8">
        <v>5750000</v>
      </c>
      <c r="K9" s="5" t="str">
        <f t="shared" si="1"/>
        <v>월요일</v>
      </c>
    </row>
    <row r="10" spans="1:11">
      <c r="A10" s="5" t="s">
        <v>36</v>
      </c>
      <c r="B10" s="5" t="s">
        <v>37</v>
      </c>
      <c r="C10" s="8">
        <v>1500</v>
      </c>
      <c r="D10" s="5">
        <v>37</v>
      </c>
      <c r="E10" s="23" t="str">
        <f t="shared" si="0"/>
        <v>40(20)</v>
      </c>
      <c r="G10" s="5" t="s">
        <v>38</v>
      </c>
      <c r="H10" s="7">
        <v>45397</v>
      </c>
      <c r="I10" s="8">
        <v>600</v>
      </c>
      <c r="J10" s="8">
        <v>4500000</v>
      </c>
      <c r="K10" s="5" t="str">
        <f t="shared" si="1"/>
        <v>월요일</v>
      </c>
    </row>
    <row r="11" spans="1:11">
      <c r="A11" s="5" t="s">
        <v>39</v>
      </c>
      <c r="B11" s="5" t="s">
        <v>40</v>
      </c>
      <c r="C11" s="8">
        <v>1600</v>
      </c>
      <c r="D11" s="5">
        <v>41</v>
      </c>
      <c r="E11" s="23" t="str">
        <f t="shared" si="0"/>
        <v>39(1)</v>
      </c>
      <c r="G11" s="5" t="s">
        <v>41</v>
      </c>
      <c r="H11" s="7">
        <v>45398</v>
      </c>
      <c r="I11" s="8">
        <v>800</v>
      </c>
      <c r="J11" s="8">
        <v>9200000</v>
      </c>
      <c r="K11" s="5" t="str">
        <f t="shared" si="1"/>
        <v>화요일</v>
      </c>
    </row>
    <row r="13" spans="1:11">
      <c r="A13" s="3" t="s">
        <v>42</v>
      </c>
      <c r="B13" s="4" t="s">
        <v>43</v>
      </c>
      <c r="F13" s="3" t="s">
        <v>44</v>
      </c>
      <c r="G13" s="4" t="s">
        <v>256</v>
      </c>
    </row>
    <row r="14" spans="1:11">
      <c r="A14" s="5" t="s">
        <v>45</v>
      </c>
      <c r="B14" s="5" t="s">
        <v>46</v>
      </c>
      <c r="C14" s="5" t="s">
        <v>47</v>
      </c>
      <c r="D14" s="5" t="s">
        <v>253</v>
      </c>
      <c r="F14" s="5" t="s">
        <v>257</v>
      </c>
      <c r="G14" s="5" t="s">
        <v>258</v>
      </c>
      <c r="H14" s="5" t="s">
        <v>259</v>
      </c>
      <c r="I14" s="5" t="s">
        <v>260</v>
      </c>
      <c r="J14" s="6" t="s">
        <v>261</v>
      </c>
    </row>
    <row r="15" spans="1:11">
      <c r="A15" s="5" t="s">
        <v>50</v>
      </c>
      <c r="B15" s="5" t="s">
        <v>51</v>
      </c>
      <c r="C15" s="14">
        <v>125</v>
      </c>
      <c r="D15" s="8">
        <f>C15*2100</f>
        <v>262500</v>
      </c>
      <c r="F15" s="5">
        <v>1539345</v>
      </c>
      <c r="G15" s="5" t="s">
        <v>52</v>
      </c>
      <c r="H15" s="7">
        <v>45427</v>
      </c>
      <c r="I15" s="5">
        <v>4</v>
      </c>
      <c r="J15" s="5" t="str">
        <f>IF(OR(MONTH(H15)=6,MONTH(H15)=8),"부산출발","")</f>
        <v/>
      </c>
    </row>
    <row r="16" spans="1:11">
      <c r="A16" s="5" t="s">
        <v>53</v>
      </c>
      <c r="B16" s="5" t="s">
        <v>254</v>
      </c>
      <c r="C16" s="14">
        <v>163</v>
      </c>
      <c r="D16" s="8">
        <f t="shared" ref="D16:D23" si="2">C16*2100</f>
        <v>342300</v>
      </c>
      <c r="F16" s="5">
        <v>5681788</v>
      </c>
      <c r="G16" s="5" t="s">
        <v>55</v>
      </c>
      <c r="H16" s="7">
        <v>45446</v>
      </c>
      <c r="I16" s="5">
        <v>2</v>
      </c>
      <c r="J16" s="5" t="str">
        <f t="shared" ref="J16:J24" si="3">IF(OR(MONTH(H16)=6,MONTH(H16)=8),"부산출발","")</f>
        <v>부산출발</v>
      </c>
    </row>
    <row r="17" spans="1:10">
      <c r="A17" s="5" t="s">
        <v>56</v>
      </c>
      <c r="B17" s="5" t="s">
        <v>54</v>
      </c>
      <c r="C17" s="14">
        <v>121</v>
      </c>
      <c r="D17" s="8">
        <f t="shared" si="2"/>
        <v>254100</v>
      </c>
      <c r="F17" s="5">
        <v>4101523</v>
      </c>
      <c r="G17" s="5" t="s">
        <v>57</v>
      </c>
      <c r="H17" s="7">
        <v>45458</v>
      </c>
      <c r="I17" s="5">
        <v>8</v>
      </c>
      <c r="J17" s="5" t="str">
        <f t="shared" si="3"/>
        <v>부산출발</v>
      </c>
    </row>
    <row r="18" spans="1:10">
      <c r="A18" s="5" t="s">
        <v>58</v>
      </c>
      <c r="B18" s="5" t="s">
        <v>54</v>
      </c>
      <c r="C18" s="14">
        <v>113</v>
      </c>
      <c r="D18" s="8">
        <f t="shared" si="2"/>
        <v>237300</v>
      </c>
      <c r="F18" s="5">
        <v>9025101</v>
      </c>
      <c r="G18" s="5" t="s">
        <v>59</v>
      </c>
      <c r="H18" s="7">
        <v>45479</v>
      </c>
      <c r="I18" s="5">
        <v>6</v>
      </c>
      <c r="J18" s="5" t="str">
        <f t="shared" si="3"/>
        <v/>
      </c>
    </row>
    <row r="19" spans="1:10">
      <c r="A19" s="5" t="s">
        <v>60</v>
      </c>
      <c r="B19" s="5" t="s">
        <v>54</v>
      </c>
      <c r="C19" s="14">
        <v>148</v>
      </c>
      <c r="D19" s="8">
        <f t="shared" si="2"/>
        <v>310800</v>
      </c>
      <c r="F19" s="5">
        <v>5578440</v>
      </c>
      <c r="G19" s="5" t="s">
        <v>61</v>
      </c>
      <c r="H19" s="7">
        <v>45490</v>
      </c>
      <c r="I19" s="5">
        <v>4</v>
      </c>
      <c r="J19" s="5" t="str">
        <f t="shared" si="3"/>
        <v/>
      </c>
    </row>
    <row r="20" spans="1:10">
      <c r="A20" s="5" t="s">
        <v>62</v>
      </c>
      <c r="B20" s="5" t="s">
        <v>63</v>
      </c>
      <c r="C20" s="14">
        <v>105</v>
      </c>
      <c r="D20" s="8">
        <f t="shared" si="2"/>
        <v>220500</v>
      </c>
      <c r="F20" s="5">
        <v>6931282</v>
      </c>
      <c r="G20" s="5" t="s">
        <v>64</v>
      </c>
      <c r="H20" s="7">
        <v>45513</v>
      </c>
      <c r="I20" s="5">
        <v>5</v>
      </c>
      <c r="J20" s="5" t="str">
        <f t="shared" si="3"/>
        <v>부산출발</v>
      </c>
    </row>
    <row r="21" spans="1:10">
      <c r="A21" s="5" t="s">
        <v>65</v>
      </c>
      <c r="B21" s="5" t="s">
        <v>63</v>
      </c>
      <c r="C21" s="14">
        <v>153</v>
      </c>
      <c r="D21" s="8">
        <f t="shared" si="2"/>
        <v>321300</v>
      </c>
      <c r="F21" s="5">
        <v>3966514</v>
      </c>
      <c r="G21" s="5" t="s">
        <v>66</v>
      </c>
      <c r="H21" s="7">
        <v>45528</v>
      </c>
      <c r="I21" s="5">
        <v>6</v>
      </c>
      <c r="J21" s="5" t="str">
        <f t="shared" si="3"/>
        <v>부산출발</v>
      </c>
    </row>
    <row r="22" spans="1:10">
      <c r="A22" s="5" t="s">
        <v>67</v>
      </c>
      <c r="B22" s="5" t="s">
        <v>63</v>
      </c>
      <c r="C22" s="14">
        <v>122</v>
      </c>
      <c r="D22" s="8">
        <f t="shared" si="2"/>
        <v>256200</v>
      </c>
      <c r="F22" s="5">
        <v>2015781</v>
      </c>
      <c r="G22" s="5" t="s">
        <v>68</v>
      </c>
      <c r="H22" s="7">
        <v>45540</v>
      </c>
      <c r="I22" s="5">
        <v>2</v>
      </c>
      <c r="J22" s="5" t="str">
        <f t="shared" si="3"/>
        <v/>
      </c>
    </row>
    <row r="23" spans="1:10">
      <c r="A23" s="5" t="s">
        <v>69</v>
      </c>
      <c r="B23" s="5" t="s">
        <v>63</v>
      </c>
      <c r="C23" s="14">
        <v>139</v>
      </c>
      <c r="D23" s="8">
        <f t="shared" si="2"/>
        <v>291900</v>
      </c>
      <c r="F23" s="5">
        <v>7932295</v>
      </c>
      <c r="G23" s="5" t="s">
        <v>70</v>
      </c>
      <c r="H23" s="7">
        <v>45551</v>
      </c>
      <c r="I23" s="5">
        <v>8</v>
      </c>
      <c r="J23" s="5" t="str">
        <f t="shared" si="3"/>
        <v/>
      </c>
    </row>
    <row r="24" spans="1:10">
      <c r="A24" s="29" t="s">
        <v>255</v>
      </c>
      <c r="B24" s="30"/>
      <c r="C24" s="31"/>
      <c r="D24" s="8">
        <f>SUMIFS(D15:D23,B15:B23,"&lt;&gt;대리",C15:C23,"&gt;="&amp;AVERAGE(C15:C23))</f>
        <v>955500</v>
      </c>
      <c r="F24" s="5">
        <v>8347423</v>
      </c>
      <c r="G24" s="5" t="s">
        <v>71</v>
      </c>
      <c r="H24" s="7">
        <v>45570</v>
      </c>
      <c r="I24" s="5">
        <v>3</v>
      </c>
      <c r="J24" s="5" t="str">
        <f t="shared" si="3"/>
        <v/>
      </c>
    </row>
    <row r="26" spans="1:10">
      <c r="A26" s="3" t="s">
        <v>72</v>
      </c>
      <c r="B26" s="4" t="s">
        <v>238</v>
      </c>
    </row>
    <row r="27" spans="1:10">
      <c r="A27" s="5" t="s">
        <v>73</v>
      </c>
      <c r="B27" s="5" t="s">
        <v>235</v>
      </c>
      <c r="C27" s="5" t="s">
        <v>236</v>
      </c>
      <c r="D27" s="5" t="s">
        <v>237</v>
      </c>
      <c r="E27" s="6" t="s">
        <v>234</v>
      </c>
    </row>
    <row r="28" spans="1:10">
      <c r="A28" s="5" t="s">
        <v>74</v>
      </c>
      <c r="B28" s="5" t="s">
        <v>239</v>
      </c>
      <c r="C28" s="5" t="s">
        <v>248</v>
      </c>
      <c r="D28" s="14">
        <v>25</v>
      </c>
      <c r="E28" s="8" t="str" cm="1">
        <f t="array" ref="E28">_xlfn.IFS(MID(B28,4,1)="1","기획부",MID(B28,4,1)="2","홍보부",MID(B28,4,1)="3","영업부",MID(B28,4,1)="4","영업부",MID(B28,4,1)="5","영업부")</f>
        <v>홍보부</v>
      </c>
    </row>
    <row r="29" spans="1:10">
      <c r="A29" s="5" t="s">
        <v>75</v>
      </c>
      <c r="B29" s="5" t="s">
        <v>240</v>
      </c>
      <c r="C29" s="5" t="s">
        <v>249</v>
      </c>
      <c r="D29" s="14">
        <v>29</v>
      </c>
      <c r="E29" s="8" t="str" cm="1">
        <f t="array" ref="E29">_xlfn.IFS(MID(B29,4,1)="1","기획부",MID(B29,4,1)="2","홍보부",MID(B29,4,1)="3","영업부",MID(B29,4,1)="4","영업부",MID(B29,4,1)="5","영업부")</f>
        <v>기획부</v>
      </c>
    </row>
    <row r="30" spans="1:10">
      <c r="A30" s="5" t="s">
        <v>76</v>
      </c>
      <c r="B30" s="5" t="s">
        <v>241</v>
      </c>
      <c r="C30" s="5" t="s">
        <v>248</v>
      </c>
      <c r="D30" s="14">
        <v>26</v>
      </c>
      <c r="E30" s="8" t="str" cm="1">
        <f t="array" ref="E30">_xlfn.IFS(MID(B30,4,1)="1","기획부",MID(B30,4,1)="2","홍보부",MID(B30,4,1)="3","영업부",MID(B30,4,1)="4","영업부",MID(B30,4,1)="5","영업부")</f>
        <v>영업부</v>
      </c>
    </row>
    <row r="31" spans="1:10">
      <c r="A31" s="5" t="s">
        <v>250</v>
      </c>
      <c r="B31" s="5" t="s">
        <v>242</v>
      </c>
      <c r="C31" s="5" t="s">
        <v>248</v>
      </c>
      <c r="D31" s="14">
        <v>24</v>
      </c>
      <c r="E31" s="8" t="str" cm="1">
        <f t="array" ref="E31">_xlfn.IFS(MID(B31,4,1)="1","기획부",MID(B31,4,1)="2","홍보부",MID(B31,4,1)="3","영업부",MID(B31,4,1)="4","영업부",MID(B31,4,1)="5","영업부")</f>
        <v>홍보부</v>
      </c>
    </row>
    <row r="32" spans="1:10">
      <c r="A32" s="5" t="s">
        <v>77</v>
      </c>
      <c r="B32" s="5" t="s">
        <v>243</v>
      </c>
      <c r="C32" s="5" t="s">
        <v>248</v>
      </c>
      <c r="D32" s="14">
        <v>25</v>
      </c>
      <c r="E32" s="8" t="str" cm="1">
        <f t="array" ref="E32">_xlfn.IFS(MID(B32,4,1)="1","기획부",MID(B32,4,1)="2","홍보부",MID(B32,4,1)="3","영업부",MID(B32,4,1)="4","영업부",MID(B32,4,1)="5","영업부")</f>
        <v>영업부</v>
      </c>
    </row>
    <row r="33" spans="1:5">
      <c r="A33" s="5" t="s">
        <v>78</v>
      </c>
      <c r="B33" s="5" t="s">
        <v>245</v>
      </c>
      <c r="C33" s="5" t="s">
        <v>249</v>
      </c>
      <c r="D33" s="14">
        <v>28</v>
      </c>
      <c r="E33" s="8" t="str" cm="1">
        <f t="array" ref="E33">_xlfn.IFS(MID(B33,4,1)="1","기획부",MID(B33,4,1)="2","홍보부",MID(B33,4,1)="3","영업부",MID(B33,4,1)="4","영업부",MID(B33,4,1)="5","영업부")</f>
        <v>영업부</v>
      </c>
    </row>
    <row r="34" spans="1:5">
      <c r="A34" s="5" t="s">
        <v>79</v>
      </c>
      <c r="B34" s="5" t="s">
        <v>244</v>
      </c>
      <c r="C34" s="5" t="s">
        <v>249</v>
      </c>
      <c r="D34" s="14">
        <v>27</v>
      </c>
      <c r="E34" s="8" t="str" cm="1">
        <f t="array" ref="E34">_xlfn.IFS(MID(B34,4,1)="1","기획부",MID(B34,4,1)="2","홍보부",MID(B34,4,1)="3","영업부",MID(B34,4,1)="4","영업부",MID(B34,4,1)="5","영업부")</f>
        <v>홍보부</v>
      </c>
    </row>
    <row r="35" spans="1:5">
      <c r="A35" s="5" t="s">
        <v>80</v>
      </c>
      <c r="B35" s="5" t="s">
        <v>252</v>
      </c>
      <c r="C35" s="5" t="s">
        <v>249</v>
      </c>
      <c r="D35" s="14">
        <v>28</v>
      </c>
      <c r="E35" s="8" t="str" cm="1">
        <f t="array" ref="E35">_xlfn.IFS(MID(B35,4,1)="1","기획부",MID(B35,4,1)="2","홍보부",MID(B35,4,1)="3","영업부",MID(B35,4,1)="4","영업부",MID(B35,4,1)="5","영업부")</f>
        <v>영업부</v>
      </c>
    </row>
    <row r="36" spans="1:5">
      <c r="A36" s="5" t="s">
        <v>81</v>
      </c>
      <c r="B36" s="5" t="s">
        <v>246</v>
      </c>
      <c r="C36" s="5" t="s">
        <v>248</v>
      </c>
      <c r="D36" s="14">
        <v>26</v>
      </c>
      <c r="E36" s="8" t="str" cm="1">
        <f t="array" ref="E36">_xlfn.IFS(MID(B36,4,1)="1","기획부",MID(B36,4,1)="2","홍보부",MID(B36,4,1)="3","영업부",MID(B36,4,1)="4","영업부",MID(B36,4,1)="5","영업부")</f>
        <v>영업부</v>
      </c>
    </row>
    <row r="37" spans="1:5">
      <c r="A37" s="5" t="s">
        <v>251</v>
      </c>
      <c r="B37" s="5" t="s">
        <v>247</v>
      </c>
      <c r="C37" s="5" t="s">
        <v>248</v>
      </c>
      <c r="D37" s="14">
        <v>27</v>
      </c>
      <c r="E37" s="8" t="str" cm="1">
        <f t="array" ref="E37">_xlfn.IFS(MID(B37,4,1)="1","기획부",MID(B37,4,1)="2","홍보부",MID(B37,4,1)="3","영업부",MID(B37,4,1)="4","영업부",MID(B37,4,1)="5","영업부")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zoomScale="133" workbookViewId="0">
      <selection activeCell="A9" sqref="A9:E9"/>
    </sheetView>
  </sheetViews>
  <sheetFormatPr baseColWidth="10" defaultColWidth="8.83203125" defaultRowHeight="17"/>
  <cols>
    <col min="3" max="4" width="12.33203125" bestFit="1" customWidth="1"/>
    <col min="5" max="5" width="10.5" bestFit="1" customWidth="1"/>
  </cols>
  <sheetData>
    <row r="1" spans="1:5" ht="20">
      <c r="A1" s="28" t="s">
        <v>153</v>
      </c>
      <c r="B1" s="28"/>
      <c r="C1" s="28"/>
      <c r="D1" s="28"/>
      <c r="E1" s="28"/>
    </row>
    <row r="3" spans="1:5">
      <c r="A3" s="5" t="s">
        <v>154</v>
      </c>
      <c r="B3" s="5" t="s">
        <v>155</v>
      </c>
      <c r="C3" s="5" t="s">
        <v>156</v>
      </c>
      <c r="D3" s="5" t="s">
        <v>157</v>
      </c>
      <c r="E3" s="5" t="s">
        <v>158</v>
      </c>
    </row>
    <row r="4" spans="1:5">
      <c r="A4" s="5" t="s">
        <v>159</v>
      </c>
      <c r="B4" s="5" t="s">
        <v>160</v>
      </c>
      <c r="C4" s="8">
        <v>12000000</v>
      </c>
      <c r="D4" s="8">
        <v>10500000</v>
      </c>
      <c r="E4" s="11">
        <f t="shared" ref="E4:E13" si="0">D4/C4</f>
        <v>0.875</v>
      </c>
    </row>
    <row r="5" spans="1:5">
      <c r="A5" s="5" t="s">
        <v>161</v>
      </c>
      <c r="B5" s="5" t="s">
        <v>162</v>
      </c>
      <c r="C5" s="8">
        <v>15000000</v>
      </c>
      <c r="D5" s="8">
        <v>13240000</v>
      </c>
      <c r="E5" s="11">
        <f t="shared" si="0"/>
        <v>0.88266666666666671</v>
      </c>
    </row>
    <row r="6" spans="1:5">
      <c r="A6" s="5" t="s">
        <v>163</v>
      </c>
      <c r="B6" s="5" t="s">
        <v>164</v>
      </c>
      <c r="C6" s="8">
        <v>10000000</v>
      </c>
      <c r="D6" s="8">
        <v>8800000</v>
      </c>
      <c r="E6" s="11">
        <f t="shared" si="0"/>
        <v>0.88</v>
      </c>
    </row>
    <row r="7" spans="1:5">
      <c r="A7" s="5" t="s">
        <v>165</v>
      </c>
      <c r="B7" s="5" t="s">
        <v>166</v>
      </c>
      <c r="C7" s="8">
        <v>12000000</v>
      </c>
      <c r="D7" s="8">
        <v>10420000</v>
      </c>
      <c r="E7" s="11">
        <f t="shared" si="0"/>
        <v>0.86833333333333329</v>
      </c>
    </row>
    <row r="8" spans="1:5">
      <c r="A8" s="5" t="s">
        <v>167</v>
      </c>
      <c r="B8" s="5" t="s">
        <v>168</v>
      </c>
      <c r="C8" s="8">
        <v>15000000</v>
      </c>
      <c r="D8" s="8">
        <v>11250000</v>
      </c>
      <c r="E8" s="11">
        <f t="shared" si="0"/>
        <v>0.75</v>
      </c>
    </row>
    <row r="9" spans="1:5">
      <c r="A9" s="5" t="s">
        <v>169</v>
      </c>
      <c r="B9" s="5" t="s">
        <v>170</v>
      </c>
      <c r="C9" s="8">
        <v>12000000</v>
      </c>
      <c r="D9" s="8">
        <v>10800000.000000002</v>
      </c>
      <c r="E9" s="11">
        <f t="shared" si="0"/>
        <v>0.90000000000000013</v>
      </c>
    </row>
    <row r="10" spans="1:5">
      <c r="A10" s="5" t="s">
        <v>171</v>
      </c>
      <c r="B10" s="5" t="s">
        <v>172</v>
      </c>
      <c r="C10" s="8">
        <v>14000000</v>
      </c>
      <c r="D10" s="8">
        <v>12700000</v>
      </c>
      <c r="E10" s="11">
        <f t="shared" si="0"/>
        <v>0.90714285714285714</v>
      </c>
    </row>
    <row r="11" spans="1:5">
      <c r="A11" s="5" t="s">
        <v>173</v>
      </c>
      <c r="B11" s="5" t="s">
        <v>174</v>
      </c>
      <c r="C11" s="8">
        <v>13000000</v>
      </c>
      <c r="D11" s="8">
        <v>10540000</v>
      </c>
      <c r="E11" s="11">
        <f t="shared" si="0"/>
        <v>0.8107692307692308</v>
      </c>
    </row>
    <row r="12" spans="1:5">
      <c r="A12" s="5" t="s">
        <v>175</v>
      </c>
      <c r="B12" s="5" t="s">
        <v>176</v>
      </c>
      <c r="C12" s="8">
        <v>15000000</v>
      </c>
      <c r="D12" s="8">
        <v>12800000</v>
      </c>
      <c r="E12" s="11">
        <f t="shared" si="0"/>
        <v>0.85333333333333339</v>
      </c>
    </row>
    <row r="13" spans="1:5">
      <c r="A13" s="5" t="s">
        <v>177</v>
      </c>
      <c r="B13" s="5" t="s">
        <v>178</v>
      </c>
      <c r="C13" s="8">
        <v>12000000</v>
      </c>
      <c r="D13" s="8">
        <v>11500000</v>
      </c>
      <c r="E13" s="11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18"/>
  <sheetViews>
    <sheetView tabSelected="1" workbookViewId="0">
      <selection activeCell="M7" sqref="M7"/>
    </sheetView>
  </sheetViews>
  <sheetFormatPr baseColWidth="10" defaultColWidth="8.83203125" defaultRowHeight="17"/>
  <cols>
    <col min="4" max="4" width="12.6640625" customWidth="1"/>
    <col min="5" max="5" width="10.83203125" customWidth="1"/>
    <col min="6" max="8" width="12.6640625" customWidth="1"/>
  </cols>
  <sheetData>
    <row r="1" spans="1:8" ht="20">
      <c r="A1" s="28" t="s">
        <v>179</v>
      </c>
      <c r="B1" s="28"/>
      <c r="C1" s="28"/>
      <c r="D1" s="28"/>
      <c r="E1" s="28"/>
      <c r="F1" s="28"/>
      <c r="G1" s="28"/>
      <c r="H1" s="28"/>
    </row>
    <row r="3" spans="1:8">
      <c r="A3" s="25" t="s">
        <v>283</v>
      </c>
      <c r="B3" s="21" t="s">
        <v>49</v>
      </c>
      <c r="C3" s="21" t="s">
        <v>180</v>
      </c>
      <c r="D3" s="21" t="s">
        <v>181</v>
      </c>
      <c r="E3" s="21" t="s">
        <v>182</v>
      </c>
      <c r="F3" s="21" t="s">
        <v>183</v>
      </c>
      <c r="G3" s="21" t="s">
        <v>184</v>
      </c>
      <c r="H3" s="21" t="s">
        <v>185</v>
      </c>
    </row>
    <row r="4" spans="1:8">
      <c r="A4" s="17" t="s">
        <v>186</v>
      </c>
      <c r="B4" s="24" t="s">
        <v>139</v>
      </c>
      <c r="C4" s="5" t="s">
        <v>187</v>
      </c>
      <c r="D4" s="8">
        <v>1556000</v>
      </c>
      <c r="E4" s="5">
        <v>62</v>
      </c>
      <c r="F4" s="5">
        <v>467</v>
      </c>
      <c r="G4" s="5">
        <v>60</v>
      </c>
      <c r="H4" s="5">
        <v>527</v>
      </c>
    </row>
    <row r="5" spans="1:8">
      <c r="A5" s="21" t="s">
        <v>199</v>
      </c>
      <c r="B5" s="5" t="s">
        <v>137</v>
      </c>
      <c r="C5" s="5" t="s">
        <v>187</v>
      </c>
      <c r="D5" s="8">
        <v>1520000</v>
      </c>
      <c r="E5" s="5">
        <v>61</v>
      </c>
      <c r="F5" s="5">
        <v>456</v>
      </c>
      <c r="G5" s="5">
        <v>60</v>
      </c>
      <c r="H5" s="5">
        <v>516</v>
      </c>
    </row>
    <row r="6" spans="1:8">
      <c r="A6" s="5" t="s">
        <v>190</v>
      </c>
      <c r="B6" s="5" t="s">
        <v>137</v>
      </c>
      <c r="C6" s="5" t="s">
        <v>191</v>
      </c>
      <c r="D6" s="8">
        <v>1350000</v>
      </c>
      <c r="E6" s="5">
        <v>54</v>
      </c>
      <c r="F6" s="5">
        <v>405</v>
      </c>
      <c r="G6" s="5">
        <v>50</v>
      </c>
      <c r="H6" s="5">
        <v>455</v>
      </c>
    </row>
    <row r="7" spans="1:8">
      <c r="A7" s="5" t="s">
        <v>196</v>
      </c>
      <c r="B7" s="5" t="s">
        <v>139</v>
      </c>
      <c r="C7" s="5" t="s">
        <v>191</v>
      </c>
      <c r="D7" s="8">
        <v>1152000</v>
      </c>
      <c r="E7" s="5">
        <v>46</v>
      </c>
      <c r="F7" s="5">
        <v>346</v>
      </c>
      <c r="G7" s="5">
        <v>50</v>
      </c>
      <c r="H7" s="5">
        <v>396</v>
      </c>
    </row>
    <row r="8" spans="1:8">
      <c r="A8" s="5" t="s">
        <v>202</v>
      </c>
      <c r="B8" s="5" t="s">
        <v>137</v>
      </c>
      <c r="C8" s="5" t="s">
        <v>191</v>
      </c>
      <c r="D8" s="8">
        <v>1220000</v>
      </c>
      <c r="E8" s="5">
        <v>49</v>
      </c>
      <c r="F8" s="5">
        <v>365</v>
      </c>
      <c r="G8" s="5">
        <v>50</v>
      </c>
      <c r="H8" s="5">
        <v>415</v>
      </c>
    </row>
    <row r="9" spans="1:8">
      <c r="A9" s="5" t="s">
        <v>282</v>
      </c>
      <c r="B9" s="5" t="s">
        <v>137</v>
      </c>
      <c r="C9" s="5" t="s">
        <v>189</v>
      </c>
      <c r="D9" s="8">
        <v>870000</v>
      </c>
      <c r="E9" s="5">
        <v>19</v>
      </c>
      <c r="F9" s="5">
        <v>143</v>
      </c>
      <c r="G9" s="5">
        <v>20</v>
      </c>
      <c r="H9" s="5">
        <v>163</v>
      </c>
    </row>
    <row r="10" spans="1:8">
      <c r="A10" s="5" t="s">
        <v>201</v>
      </c>
      <c r="B10" s="5" t="s">
        <v>139</v>
      </c>
      <c r="C10" s="5" t="s">
        <v>189</v>
      </c>
      <c r="D10" s="8">
        <v>870000</v>
      </c>
      <c r="E10" s="5">
        <v>22</v>
      </c>
      <c r="F10" s="5">
        <v>165</v>
      </c>
      <c r="G10" s="5">
        <v>20</v>
      </c>
      <c r="H10" s="5">
        <v>185</v>
      </c>
    </row>
    <row r="11" spans="1:8">
      <c r="A11" s="5" t="s">
        <v>192</v>
      </c>
      <c r="B11" s="5" t="s">
        <v>137</v>
      </c>
      <c r="C11" s="5" t="s">
        <v>189</v>
      </c>
      <c r="D11" s="8">
        <v>870000</v>
      </c>
      <c r="E11" s="5">
        <v>26</v>
      </c>
      <c r="F11" s="5">
        <v>195</v>
      </c>
      <c r="G11" s="5">
        <v>30</v>
      </c>
      <c r="H11" s="5">
        <v>225</v>
      </c>
    </row>
    <row r="12" spans="1:8">
      <c r="A12" s="5" t="s">
        <v>195</v>
      </c>
      <c r="B12" s="5" t="s">
        <v>137</v>
      </c>
      <c r="C12" s="5" t="s">
        <v>189</v>
      </c>
      <c r="D12" s="8">
        <v>870000</v>
      </c>
      <c r="E12" s="5">
        <v>32</v>
      </c>
      <c r="F12" s="5">
        <v>239</v>
      </c>
      <c r="G12" s="5">
        <v>30</v>
      </c>
      <c r="H12" s="5">
        <v>269</v>
      </c>
    </row>
    <row r="13" spans="1:8">
      <c r="A13" s="5" t="s">
        <v>203</v>
      </c>
      <c r="B13" s="5" t="s">
        <v>139</v>
      </c>
      <c r="C13" s="5" t="s">
        <v>189</v>
      </c>
      <c r="D13" s="8">
        <v>870000</v>
      </c>
      <c r="E13" s="5">
        <v>31</v>
      </c>
      <c r="F13" s="5">
        <v>230</v>
      </c>
      <c r="G13" s="5">
        <v>30</v>
      </c>
      <c r="H13" s="5">
        <v>260</v>
      </c>
    </row>
    <row r="14" spans="1:8">
      <c r="A14" s="5" t="s">
        <v>188</v>
      </c>
      <c r="B14" s="5" t="s">
        <v>139</v>
      </c>
      <c r="C14" s="5" t="s">
        <v>189</v>
      </c>
      <c r="D14" s="8">
        <v>870000</v>
      </c>
      <c r="E14" s="5">
        <v>35</v>
      </c>
      <c r="F14" s="5">
        <v>261</v>
      </c>
      <c r="G14" s="5">
        <v>40</v>
      </c>
      <c r="H14" s="5">
        <v>301</v>
      </c>
    </row>
    <row r="15" spans="1:8">
      <c r="A15" s="5" t="s">
        <v>197</v>
      </c>
      <c r="B15" s="5" t="s">
        <v>139</v>
      </c>
      <c r="C15" s="5" t="s">
        <v>189</v>
      </c>
      <c r="D15" s="8">
        <v>870000</v>
      </c>
      <c r="E15" s="5">
        <v>35</v>
      </c>
      <c r="F15" s="5">
        <v>264</v>
      </c>
      <c r="G15" s="5">
        <v>40</v>
      </c>
      <c r="H15" s="5">
        <v>304</v>
      </c>
    </row>
    <row r="16" spans="1:8">
      <c r="A16" s="5" t="s">
        <v>198</v>
      </c>
      <c r="B16" s="5" t="s">
        <v>137</v>
      </c>
      <c r="C16" s="5" t="s">
        <v>189</v>
      </c>
      <c r="D16" s="8">
        <v>870000</v>
      </c>
      <c r="E16" s="5">
        <v>40</v>
      </c>
      <c r="F16" s="5">
        <v>300</v>
      </c>
      <c r="G16" s="5">
        <v>40</v>
      </c>
      <c r="H16" s="5">
        <v>340</v>
      </c>
    </row>
    <row r="17" spans="1:8">
      <c r="A17" s="5" t="s">
        <v>200</v>
      </c>
      <c r="B17" s="5" t="s">
        <v>139</v>
      </c>
      <c r="C17" s="5" t="s">
        <v>194</v>
      </c>
      <c r="D17" s="8">
        <v>2000000</v>
      </c>
      <c r="E17" s="5">
        <v>80</v>
      </c>
      <c r="F17" s="5">
        <v>600</v>
      </c>
      <c r="G17" s="5">
        <v>80</v>
      </c>
      <c r="H17" s="5">
        <v>680</v>
      </c>
    </row>
    <row r="18" spans="1:8">
      <c r="A18" s="5" t="s">
        <v>193</v>
      </c>
      <c r="B18" s="5" t="s">
        <v>139</v>
      </c>
      <c r="C18" s="5" t="s">
        <v>194</v>
      </c>
      <c r="D18" s="8">
        <v>2180000</v>
      </c>
      <c r="E18" s="5">
        <v>87</v>
      </c>
      <c r="F18" s="5">
        <v>654</v>
      </c>
      <c r="G18" s="5">
        <v>90</v>
      </c>
      <c r="H18" s="5">
        <v>744</v>
      </c>
    </row>
  </sheetData>
  <sortState xmlns:xlrd2="http://schemas.microsoft.com/office/spreadsheetml/2017/richdata2" ref="A4:H18">
    <sortCondition ref="C4:C18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zoomScale="200" workbookViewId="0">
      <selection activeCell="F17" sqref="F17"/>
    </sheetView>
  </sheetViews>
  <sheetFormatPr baseColWidth="10" defaultColWidth="8.83203125" defaultRowHeight="17"/>
  <cols>
    <col min="1" max="1" width="16.1640625" bestFit="1" customWidth="1"/>
    <col min="2" max="5" width="9.5" bestFit="1" customWidth="1"/>
  </cols>
  <sheetData>
    <row r="1" spans="1:5" ht="20">
      <c r="A1" s="28" t="s">
        <v>204</v>
      </c>
      <c r="B1" s="28"/>
      <c r="C1" s="28"/>
      <c r="D1" s="28"/>
      <c r="E1" s="28"/>
    </row>
    <row r="3" spans="1:5">
      <c r="A3" s="5" t="s">
        <v>205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>
      <c r="A4" s="5" t="s">
        <v>210</v>
      </c>
      <c r="B4" s="22">
        <v>1524</v>
      </c>
      <c r="C4" s="22">
        <v>1692</v>
      </c>
      <c r="D4" s="22">
        <v>1774</v>
      </c>
      <c r="E4" s="22">
        <v>1663</v>
      </c>
    </row>
    <row r="5" spans="1:5">
      <c r="A5" s="5" t="s">
        <v>211</v>
      </c>
      <c r="B5" s="22">
        <v>1035</v>
      </c>
      <c r="C5" s="22">
        <v>1149</v>
      </c>
      <c r="D5" s="22">
        <v>1165</v>
      </c>
      <c r="E5" s="22">
        <v>1116</v>
      </c>
    </row>
    <row r="6" spans="1:5">
      <c r="A6" s="5" t="s">
        <v>212</v>
      </c>
      <c r="B6" s="22">
        <v>1122</v>
      </c>
      <c r="C6" s="22">
        <v>1245</v>
      </c>
      <c r="D6" s="22">
        <v>1274</v>
      </c>
      <c r="E6" s="22">
        <v>1214</v>
      </c>
    </row>
    <row r="7" spans="1:5">
      <c r="A7" s="5" t="s">
        <v>213</v>
      </c>
      <c r="B7" s="22">
        <v>1359</v>
      </c>
      <c r="C7" s="22">
        <v>1508</v>
      </c>
      <c r="D7" s="22">
        <v>1569</v>
      </c>
      <c r="E7" s="22">
        <v>1479</v>
      </c>
    </row>
    <row r="8" spans="1:5">
      <c r="A8" s="5" t="s">
        <v>214</v>
      </c>
      <c r="B8" s="22">
        <v>1245</v>
      </c>
      <c r="C8" s="22">
        <v>1382</v>
      </c>
      <c r="D8" s="22">
        <v>1427</v>
      </c>
      <c r="E8" s="22">
        <v>1351</v>
      </c>
    </row>
    <row r="9" spans="1:5">
      <c r="A9" s="5" t="s">
        <v>215</v>
      </c>
      <c r="B9" s="22">
        <v>1782</v>
      </c>
      <c r="C9" s="22">
        <v>1978</v>
      </c>
      <c r="D9" s="22">
        <v>2095</v>
      </c>
      <c r="E9" s="22">
        <v>1952</v>
      </c>
    </row>
    <row r="10" spans="1:5">
      <c r="A10" s="5" t="s">
        <v>216</v>
      </c>
      <c r="B10" s="22">
        <v>1269</v>
      </c>
      <c r="C10" s="22">
        <v>1409</v>
      </c>
      <c r="D10" s="22">
        <v>1457</v>
      </c>
      <c r="E10" s="22">
        <v>1378</v>
      </c>
    </row>
    <row r="11" spans="1:5">
      <c r="A11" s="5" t="s">
        <v>217</v>
      </c>
      <c r="B11" s="22">
        <v>2047</v>
      </c>
      <c r="C11" s="22">
        <v>2272</v>
      </c>
      <c r="D11" s="22">
        <v>2425</v>
      </c>
      <c r="E11" s="22">
        <v>2248</v>
      </c>
    </row>
    <row r="12" spans="1:5">
      <c r="A12" s="5" t="s">
        <v>218</v>
      </c>
      <c r="B12" s="22">
        <v>1863</v>
      </c>
      <c r="C12" s="22">
        <v>2068</v>
      </c>
      <c r="D12" s="22">
        <v>2196</v>
      </c>
      <c r="E12" s="22">
        <v>2042</v>
      </c>
    </row>
    <row r="13" spans="1:5">
      <c r="A13" s="5" t="s">
        <v>219</v>
      </c>
      <c r="B13" s="22">
        <v>1351</v>
      </c>
      <c r="C13" s="22">
        <v>1500</v>
      </c>
      <c r="D13" s="22">
        <v>1559</v>
      </c>
      <c r="E13" s="22">
        <v>1470</v>
      </c>
    </row>
    <row r="14" spans="1:5">
      <c r="A14" s="5" t="s">
        <v>128</v>
      </c>
      <c r="B14" s="22">
        <f>SUM(B4:B13)</f>
        <v>14597</v>
      </c>
      <c r="C14" s="22">
        <f t="shared" ref="C14:E14" si="0">SUM(C4:C13)</f>
        <v>16203</v>
      </c>
      <c r="D14" s="22">
        <f t="shared" si="0"/>
        <v>16941</v>
      </c>
      <c r="E14" s="22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25400</xdr:colOff>
                    <xdr:row>2</xdr:row>
                    <xdr:rowOff>12700</xdr:rowOff>
                  </from>
                  <to>
                    <xdr:col>7</xdr:col>
                    <xdr:colOff>0</xdr:colOff>
                    <xdr:row>3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4" zoomScale="183" zoomScaleNormal="100" workbookViewId="0">
      <selection activeCell="H19" sqref="H19"/>
    </sheetView>
  </sheetViews>
  <sheetFormatPr baseColWidth="10" defaultColWidth="8.83203125" defaultRowHeight="17"/>
  <cols>
    <col min="1" max="1" width="8.83203125" bestFit="1" customWidth="1"/>
  </cols>
  <sheetData>
    <row r="1" spans="1:5" ht="20">
      <c r="A1" s="28" t="s">
        <v>220</v>
      </c>
      <c r="B1" s="28"/>
      <c r="C1" s="28"/>
      <c r="D1" s="28"/>
      <c r="E1" s="28"/>
    </row>
    <row r="2" spans="1:5">
      <c r="E2" s="12" t="s">
        <v>221</v>
      </c>
    </row>
    <row r="3" spans="1:5">
      <c r="A3" s="5" t="s">
        <v>222</v>
      </c>
      <c r="B3" s="5" t="s">
        <v>223</v>
      </c>
      <c r="C3" s="5" t="s">
        <v>224</v>
      </c>
      <c r="D3" s="5" t="s">
        <v>225</v>
      </c>
      <c r="E3" s="5" t="s">
        <v>226</v>
      </c>
    </row>
    <row r="4" spans="1:5">
      <c r="A4" s="5" t="s">
        <v>227</v>
      </c>
      <c r="B4" s="5" t="s">
        <v>228</v>
      </c>
      <c r="C4" s="13">
        <v>45</v>
      </c>
      <c r="D4" s="13">
        <v>1000</v>
      </c>
      <c r="E4" s="13">
        <f t="shared" ref="E4:E13" si="0">C4*D4</f>
        <v>45000</v>
      </c>
    </row>
    <row r="5" spans="1:5">
      <c r="A5" s="5" t="s">
        <v>227</v>
      </c>
      <c r="B5" s="5" t="s">
        <v>229</v>
      </c>
      <c r="C5" s="13">
        <v>45</v>
      </c>
      <c r="D5" s="13">
        <v>1500</v>
      </c>
      <c r="E5" s="13">
        <f t="shared" si="0"/>
        <v>67500</v>
      </c>
    </row>
    <row r="6" spans="1:5">
      <c r="A6" s="5" t="s">
        <v>230</v>
      </c>
      <c r="B6" s="5" t="s">
        <v>228</v>
      </c>
      <c r="C6" s="13">
        <v>75</v>
      </c>
      <c r="D6" s="13">
        <v>2000</v>
      </c>
      <c r="E6" s="13">
        <f t="shared" si="0"/>
        <v>150000</v>
      </c>
    </row>
    <row r="7" spans="1:5">
      <c r="A7" s="5" t="s">
        <v>230</v>
      </c>
      <c r="B7" s="5" t="s">
        <v>229</v>
      </c>
      <c r="C7" s="13">
        <v>75</v>
      </c>
      <c r="D7" s="13">
        <v>2500</v>
      </c>
      <c r="E7" s="13">
        <f t="shared" si="0"/>
        <v>187500</v>
      </c>
    </row>
    <row r="8" spans="1:5">
      <c r="A8" s="5" t="s">
        <v>231</v>
      </c>
      <c r="B8" s="5" t="s">
        <v>228</v>
      </c>
      <c r="C8" s="13">
        <v>150</v>
      </c>
      <c r="D8" s="13">
        <v>2800</v>
      </c>
      <c r="E8" s="13">
        <f t="shared" si="0"/>
        <v>420000</v>
      </c>
    </row>
    <row r="9" spans="1:5">
      <c r="A9" s="5" t="s">
        <v>231</v>
      </c>
      <c r="B9" s="5" t="s">
        <v>229</v>
      </c>
      <c r="C9" s="13">
        <v>150</v>
      </c>
      <c r="D9" s="13">
        <v>2400</v>
      </c>
      <c r="E9" s="13">
        <f t="shared" si="0"/>
        <v>360000</v>
      </c>
    </row>
    <row r="10" spans="1:5">
      <c r="A10" s="5" t="s">
        <v>232</v>
      </c>
      <c r="B10" s="5" t="s">
        <v>228</v>
      </c>
      <c r="C10" s="13">
        <v>270</v>
      </c>
      <c r="D10" s="13">
        <v>1800</v>
      </c>
      <c r="E10" s="13">
        <f t="shared" si="0"/>
        <v>486000</v>
      </c>
    </row>
    <row r="11" spans="1:5">
      <c r="A11" s="5" t="s">
        <v>232</v>
      </c>
      <c r="B11" s="5" t="s">
        <v>229</v>
      </c>
      <c r="C11" s="13">
        <v>270</v>
      </c>
      <c r="D11" s="13">
        <v>3500</v>
      </c>
      <c r="E11" s="13">
        <f t="shared" si="0"/>
        <v>945000</v>
      </c>
    </row>
    <row r="12" spans="1:5">
      <c r="A12" s="5" t="s">
        <v>233</v>
      </c>
      <c r="B12" s="5" t="s">
        <v>228</v>
      </c>
      <c r="C12" s="13">
        <v>120</v>
      </c>
      <c r="D12" s="13">
        <v>2500</v>
      </c>
      <c r="E12" s="13">
        <f t="shared" si="0"/>
        <v>300000</v>
      </c>
    </row>
    <row r="13" spans="1:5">
      <c r="A13" s="5" t="s">
        <v>233</v>
      </c>
      <c r="B13" s="5" t="s">
        <v>229</v>
      </c>
      <c r="C13" s="13">
        <v>120</v>
      </c>
      <c r="D13" s="13">
        <v>2600</v>
      </c>
      <c r="E13" s="13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박자영</cp:lastModifiedBy>
  <dcterms:created xsi:type="dcterms:W3CDTF">2023-04-27T08:01:32Z</dcterms:created>
  <dcterms:modified xsi:type="dcterms:W3CDTF">2025-02-22T23:32:28Z</dcterms:modified>
</cp:coreProperties>
</file>