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나연\OneDrive\바탕 화면\2026_컴활2급실기_기본서\2026_컴활2급실기_기본서\05 최신기출문제\"/>
    </mc:Choice>
  </mc:AlternateContent>
  <xr:revisionPtr revIDLastSave="0" documentId="13_ncr:1_{C72490E9-0F21-4D7B-8637-A9CADBE12252}" xr6:coauthVersionLast="47" xr6:coauthVersionMax="47" xr10:uidLastSave="{00000000-0000-0000-0000-000000000000}"/>
  <bookViews>
    <workbookView xWindow="-110" yWindow="-110" windowWidth="25820" windowHeight="15500" activeTab="1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4" l="1"/>
  <c r="E16" i="4"/>
  <c r="E17" i="4"/>
  <c r="E18" i="4"/>
  <c r="E19" i="4"/>
  <c r="E20" i="4"/>
  <c r="E21" i="4"/>
  <c r="E22" i="4"/>
  <c r="E23" i="4"/>
  <c r="E24" i="4"/>
  <c r="E15" i="4"/>
  <c r="H14" i="4"/>
  <c r="E4" i="4"/>
  <c r="E5" i="4"/>
  <c r="E6" i="4"/>
  <c r="E7" i="4"/>
  <c r="E8" i="4"/>
  <c r="E9" i="4"/>
  <c r="E10" i="4"/>
  <c r="E11" i="4"/>
  <c r="E3" i="4"/>
  <c r="G5" i="8"/>
  <c r="G6" i="8"/>
  <c r="G7" i="8"/>
  <c r="G8" i="8"/>
  <c r="G9" i="8"/>
  <c r="G10" i="8"/>
  <c r="G11" i="8"/>
  <c r="G12" i="8"/>
  <c r="G4" i="8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C9" i="5" s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<sst xmlns="http://schemas.openxmlformats.org/spreadsheetml/2006/main" count="356" uniqueCount="235">
  <si>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</si>
  <si>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</si>
  <si>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</si>
  <si>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</si>
  <si>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</si>
  <si>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</si>
  <si>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</si>
  <si>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</si>
  <si>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</si>
  <si>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</si>
  <si>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</si>
  <si>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</si>
  <si>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</si>
  <si>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</si>
  <si>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</si>
  <si>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</si>
  <si>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</si>
  <si>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</si>
  <si>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</si>
  <si>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</si>
  <si>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</si>
  <si>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</si>
  <si>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</si>
  <si>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</si>
  <si>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</si>
  <si>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</si>
  <si>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</si>
  <si>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</si>
  <si>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</si>
  <si>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</si>
  <si>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</si>
  <si>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</si>
  <si>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</si>
  <si>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</si>
  <si>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</si>
  <si>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</si>
  <si>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</si>
  <si>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</si>
  <si>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</si>
  <si>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</si>
  <si>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</si>
  <si>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</si>
  <si>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</si>
  <si>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</si>
  <si>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</si>
  <si>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</si>
  <si>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</si>
  <si>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</si>
  <si>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</si>
  <si>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</si>
  <si>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</si>
  <si>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</si>
  <si>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</si>
  <si>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</si>
  <si>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</si>
  <si>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</si>
  <si>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</si>
  <si>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</si>
  <si>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</si>
  <si>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</si>
  <si>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</si>
  <si>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</si>
  <si>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</si>
  <si>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</si>
  <si>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</si>
  <si>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</si>
  <si>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</si>
  <si>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</si>
  <si>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</si>
  <si>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</si>
  <si>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</si>
  <si>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</si>
  <si>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</si>
  <si>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</si>
  <si>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</si>
  <si>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</si>
  <si>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</si>
  <si>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</si>
  <si>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</si>
  <si>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</si>
  <si>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</si>
  <si>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</si>
  <si>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</si>
  <si>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</si>
  <si>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</si>
  <si>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</si>
  <si>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</si>
  <si>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</si>
  <si>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</si>
  <si>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</si>
  <si>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</si>
  <si>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</si>
  <si>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</si>
  <si>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</si>
  <si>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</si>
  <si>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</si>
  <si>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</si>
  <si>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</si>
  <si>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</si>
  <si>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</si>
  <si>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</si>
  <si>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</si>
  <si>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</si>
  <si>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</si>
  <si>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</si>
  <si>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</si>
  <si>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</si>
  <si>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</si>
  <si>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</si>
  <si>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</si>
  <si>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</si>
  <si>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</si>
  <si>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</si>
  <si>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</si>
  <si>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</si>
  <si>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</si>
  <si>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</si>
  <si>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</si>
  <si>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</si>
  <si>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</si>
  <si>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</si>
  <si>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</si>
  <si>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</si>
  <si>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</si>
  <si>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</si>
  <si>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</si>
  <si>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</si>
  <si>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</si>
  <si>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</si>
  <si>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</si>
  <si>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</si>
  <si>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</si>
  <si>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</si>
  <si>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</si>
  <si>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</si>
  <si>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</si>
  <si>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</si>
  <si>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</si>
  <si>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</si>
  <si>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</si>
  <si>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</si>
  <si>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</si>
  <si>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</si>
  <si>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</si>
  <si>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</si>
  <si>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</si>
  <si>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</si>
  <si>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</si>
  <si>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</si>
  <si>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</si>
  <si>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</si>
  <si>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</si>
  <si>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</si>
  <si>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</si>
  <si>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</si>
  <si>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</si>
  <si>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</si>
  <si>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</si>
  <si>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</si>
  <si>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</si>
  <si>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</si>
  <si>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</si>
  <si>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</si>
  <si>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</si>
  <si>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</si>
  <si>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</si>
  <si>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</si>
  <si>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</si>
  <si>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</si>
  <si>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</si>
  <si>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</si>
  <si>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</si>
  <si>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</si>
  <si>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</si>
  <si>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</si>
  <si>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</si>
  <si>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</si>
  <si>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</si>
  <si>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</si>
  <si>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</si>
  <si>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</si>
  <si>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</si>
  <si>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</si>
  <si>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</si>
  <si>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</si>
  <si>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</si>
  <si>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</si>
  <si>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</si>
  <si>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</si>
  <si>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</si>
  <si>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</si>
  <si>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</si>
  <si>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</si>
  <si>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</si>
  <si>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</si>
  <si>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</si>
  <si>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</si>
  <si>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</si>
  <si>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</si>
  <si>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</si>
  <si>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</si>
  <si>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</si>
  <si>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</si>
  <si>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</si>
  <si>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</si>
  <si>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</si>
  <si>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</si>
  <si>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</si>
  <si>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</si>
  <si>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</si>
  <si>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&gt;=10</t>
    <phoneticPr fontId="1" type="noConversion"/>
  </si>
  <si>
    <t>*터보</t>
    <phoneticPr fontId="1" type="noConversion"/>
  </si>
  <si>
    <t>제품코드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</si>
  <si>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</si>
  <si>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</si>
  <si>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</si>
  <si>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</si>
  <si>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</si>
  <si>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제품명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</si>
  <si>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</si>
  <si>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</si>
  <si>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</si>
  <si>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</si>
  <si>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</si>
  <si>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</si>
  <si>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책임자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</si>
  <si>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</si>
  <si>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</si>
  <si>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</si>
  <si>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</si>
  <si>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</si>
  <si>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</si>
  <si>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총생산량</t>
    <phoneticPr fontId="1" type="noConversion"/>
  </si>
  <si>
    <t>불량률</t>
    <phoneticPr fontId="1" type="noConversion"/>
  </si>
  <si>
    <t>TG-688241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</si>
</sst>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\/d\(aaa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Continuous" vertical="center"/>
    </xf>
    <xf numFmtId="0" fontId="5" fillId="5" borderId="1" xfId="3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179" fontId="0" fillId="0" borderId="5" xfId="0" applyNumberFormat="1" applyBorder="1" applyAlignment="1">
      <alignment horizontal="center" vertical="center"/>
    </xf>
    <xf numFmtId="41" fontId="0" fillId="0" borderId="5" xfId="1" applyFont="1" applyBorder="1">
      <alignment vertical="center"/>
    </xf>
    <xf numFmtId="178" fontId="0" fillId="0" borderId="5" xfId="0" applyNumberFormat="1" applyBorder="1">
      <alignment vertical="center"/>
    </xf>
    <xf numFmtId="9" fontId="7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9"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DC06D59F-2302-44AB-89D1-C9FE08D405F2}"/>
            </a:ext>
          </a:extLst>
        </xdr:cNvPr>
        <xdr:cNvSpPr/>
      </xdr:nvSpPr>
      <xdr:spPr>
        <a:xfrm>
          <a:off x="2641600" y="2857500"/>
          <a:ext cx="6604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sheetPr codeName="Sheet1"/>
  <dimension ref="A1:E9"/>
  <sheetViews>
    <sheetView workbookViewId="0">
      <selection activeCell="A9" sqref="A9"/>
    </sheetView>
  </sheetViews>
  <sheetFormatPr defaultRowHeight="17" x14ac:dyDescent="0.45"/>
  <cols>
    <col min="1" max="1" width="10.25" bestFit="1" customWidth="1"/>
    <col min="2" max="2" width="16.25" bestFit="1" customWidth="1"/>
  </cols>
  <sheetData>
    <row r="1" spans="1:5" x14ac:dyDescent="0.45">
      <c r="A1" t="s">
        <v>0</v>
      </c>
    </row>
    <row r="3" spans="1:5" x14ac:dyDescent="0.45">
      <c r="A3" s="1" t="s">
        <v>212</v>
      </c>
      <c r="B3" s="1" t="s">
        <v>218</v>
      </c>
      <c r="C3" s="1" t="s">
        <v>225</v>
      </c>
      <c r="D3" s="1" t="s">
        <v>232</v>
      </c>
      <c r="E3" s="1" t="s">
        <v>233</v>
      </c>
    </row>
    <row r="4" spans="1:5" x14ac:dyDescent="0.45">
      <c r="A4" s="1" t="s">
        <v>213</v>
      </c>
      <c r="B4" s="1" t="s">
        <v>219</v>
      </c>
      <c r="C4" s="1" t="s">
        <v>226</v>
      </c>
      <c r="D4" s="2">
        <v>1230</v>
      </c>
      <c r="E4" s="3">
        <v>8.5000000000000006E-3</v>
      </c>
    </row>
    <row r="5" spans="1:5" x14ac:dyDescent="0.45">
      <c r="A5" s="1" t="s">
        <v>214</v>
      </c>
      <c r="B5" s="1" t="s">
        <v>220</v>
      </c>
      <c r="C5" s="1" t="s">
        <v>227</v>
      </c>
      <c r="D5" s="2">
        <v>2400</v>
      </c>
      <c r="E5" s="3">
        <v>1.47E-2</v>
      </c>
    </row>
    <row r="6" spans="1:5" x14ac:dyDescent="0.45">
      <c r="A6" s="1" t="s">
        <v>215</v>
      </c>
      <c r="B6" s="1" t="s">
        <v>221</v>
      </c>
      <c r="C6" s="1" t="s">
        <v>228</v>
      </c>
      <c r="D6" s="2">
        <v>2250</v>
      </c>
      <c r="E6" s="3">
        <v>9.1000000000000004E-3</v>
      </c>
    </row>
    <row r="7" spans="1:5" x14ac:dyDescent="0.45">
      <c r="A7" s="1" t="s">
        <v>216</v>
      </c>
      <c r="B7" s="1" t="s">
        <v>222</v>
      </c>
      <c r="C7" s="1" t="s">
        <v>229</v>
      </c>
      <c r="D7" s="2">
        <v>1800</v>
      </c>
      <c r="E7" s="3">
        <v>1.06E-2</v>
      </c>
    </row>
    <row r="8" spans="1:5" x14ac:dyDescent="0.45">
      <c r="A8" s="1" t="s">
        <v>217</v>
      </c>
      <c r="B8" s="1" t="s">
        <v>223</v>
      </c>
      <c r="C8" s="1" t="s">
        <v>230</v>
      </c>
      <c r="D8" s="2">
        <v>1650</v>
      </c>
      <c r="E8" s="3">
        <v>1.2200000000000001E-2</v>
      </c>
    </row>
    <row r="9" spans="1:5" x14ac:dyDescent="0.45">
      <c r="A9" s="1" t="s">
        <v>234</v>
      </c>
      <c r="B9" s="1" t="s">
        <v>224</v>
      </c>
      <c r="C9" s="1" t="s">
        <v>231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sheetPr codeName="Sheet2"/>
  <dimension ref="A1:G13"/>
  <sheetViews>
    <sheetView tabSelected="1" workbookViewId="0">
      <selection activeCell="E16" sqref="E16"/>
    </sheetView>
  </sheetViews>
  <sheetFormatPr defaultRowHeight="17" x14ac:dyDescent="0.45"/>
  <cols>
    <col min="4" max="4" width="11.08203125" customWidth="1"/>
    <col min="7" max="7" width="13.58203125" bestFit="1" customWidth="1"/>
  </cols>
  <sheetData>
    <row r="1" spans="1:7" ht="21" x14ac:dyDescent="0.45">
      <c r="A1" s="19" t="s">
        <v>105</v>
      </c>
      <c r="B1" s="19"/>
      <c r="C1" s="19"/>
      <c r="D1" s="19"/>
      <c r="E1" s="19"/>
      <c r="F1" s="19"/>
      <c r="G1" s="19"/>
    </row>
    <row r="3" spans="1:7" x14ac:dyDescent="0.45">
      <c r="A3" s="20" t="s">
        <v>104</v>
      </c>
      <c r="B3" s="20" t="s">
        <v>103</v>
      </c>
      <c r="C3" s="20" t="s">
        <v>108</v>
      </c>
      <c r="D3" s="20" t="s">
        <v>106</v>
      </c>
      <c r="E3" s="20" t="s">
        <v>109</v>
      </c>
      <c r="F3" s="20" t="s">
        <v>107</v>
      </c>
      <c r="G3" s="20" t="s">
        <v>128</v>
      </c>
    </row>
    <row r="4" spans="1:7" x14ac:dyDescent="0.45">
      <c r="A4" s="5" t="s">
        <v>113</v>
      </c>
      <c r="B4" s="5" t="s">
        <v>122</v>
      </c>
      <c r="C4" s="29" t="s">
        <v>110</v>
      </c>
      <c r="D4" s="21">
        <v>45752</v>
      </c>
      <c r="E4" s="5" t="s">
        <v>127</v>
      </c>
      <c r="F4" s="9">
        <v>500</v>
      </c>
      <c r="G4" s="22">
        <v>250000</v>
      </c>
    </row>
    <row r="5" spans="1:7" x14ac:dyDescent="0.45">
      <c r="A5" s="5" t="s">
        <v>114</v>
      </c>
      <c r="B5" s="5" t="s">
        <v>125</v>
      </c>
      <c r="C5" s="29"/>
      <c r="D5" s="21">
        <v>45758</v>
      </c>
      <c r="E5" s="5" t="s">
        <v>126</v>
      </c>
      <c r="F5" s="9">
        <v>1200</v>
      </c>
      <c r="G5" s="22">
        <v>216000</v>
      </c>
    </row>
    <row r="6" spans="1:7" x14ac:dyDescent="0.45">
      <c r="A6" s="5" t="s">
        <v>115</v>
      </c>
      <c r="B6" s="5" t="s">
        <v>123</v>
      </c>
      <c r="C6" s="29"/>
      <c r="D6" s="21">
        <v>45779</v>
      </c>
      <c r="E6" s="5" t="s">
        <v>127</v>
      </c>
      <c r="F6" s="9">
        <v>650</v>
      </c>
      <c r="G6" s="22">
        <v>130000</v>
      </c>
    </row>
    <row r="7" spans="1:7" x14ac:dyDescent="0.45">
      <c r="A7" s="5" t="s">
        <v>116</v>
      </c>
      <c r="B7" s="5" t="s">
        <v>125</v>
      </c>
      <c r="C7" s="29"/>
      <c r="D7" s="21">
        <v>45798</v>
      </c>
      <c r="E7" s="5" t="s">
        <v>126</v>
      </c>
      <c r="F7" s="9">
        <v>1000</v>
      </c>
      <c r="G7" s="22">
        <v>160000</v>
      </c>
    </row>
    <row r="8" spans="1:7" x14ac:dyDescent="0.45">
      <c r="A8" s="5" t="s">
        <v>118</v>
      </c>
      <c r="B8" s="5" t="s">
        <v>123</v>
      </c>
      <c r="C8" s="29" t="s">
        <v>111</v>
      </c>
      <c r="D8" s="21">
        <v>45756</v>
      </c>
      <c r="E8" s="5" t="s">
        <v>127</v>
      </c>
      <c r="F8" s="9">
        <v>850</v>
      </c>
      <c r="G8" s="22">
        <v>187000</v>
      </c>
    </row>
    <row r="9" spans="1:7" x14ac:dyDescent="0.45">
      <c r="A9" s="5" t="s">
        <v>117</v>
      </c>
      <c r="B9" s="5" t="s">
        <v>124</v>
      </c>
      <c r="C9" s="29"/>
      <c r="D9" s="21">
        <v>45793</v>
      </c>
      <c r="E9" s="5" t="s">
        <v>126</v>
      </c>
      <c r="F9" s="9">
        <v>900</v>
      </c>
      <c r="G9" s="22">
        <v>279000</v>
      </c>
    </row>
    <row r="10" spans="1:7" x14ac:dyDescent="0.45">
      <c r="A10" s="5" t="s">
        <v>119</v>
      </c>
      <c r="B10" s="5" t="s">
        <v>123</v>
      </c>
      <c r="C10" s="29" t="s">
        <v>112</v>
      </c>
      <c r="D10" s="21">
        <v>45758</v>
      </c>
      <c r="E10" s="5" t="s">
        <v>127</v>
      </c>
      <c r="F10" s="9">
        <v>750</v>
      </c>
      <c r="G10" s="22">
        <v>135000</v>
      </c>
    </row>
    <row r="11" spans="1:7" x14ac:dyDescent="0.45">
      <c r="A11" s="5" t="s">
        <v>120</v>
      </c>
      <c r="B11" s="5" t="s">
        <v>122</v>
      </c>
      <c r="C11" s="29"/>
      <c r="D11" s="21">
        <v>45771</v>
      </c>
      <c r="E11" s="5" t="s">
        <v>127</v>
      </c>
      <c r="F11" s="9">
        <v>850</v>
      </c>
      <c r="G11" s="22">
        <v>391000</v>
      </c>
    </row>
    <row r="12" spans="1:7" ht="17.5" thickBot="1" x14ac:dyDescent="0.5">
      <c r="A12" s="23" t="s">
        <v>121</v>
      </c>
      <c r="B12" s="23" t="s">
        <v>124</v>
      </c>
      <c r="C12" s="30"/>
      <c r="D12" s="24">
        <v>45800</v>
      </c>
      <c r="E12" s="23" t="s">
        <v>126</v>
      </c>
      <c r="F12" s="25">
        <v>1250</v>
      </c>
      <c r="G12" s="26">
        <v>350000</v>
      </c>
    </row>
    <row r="13" spans="1:7" ht="17.5" thickTop="1" x14ac:dyDescent="0.45"/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sheetPr codeName="Sheet3"/>
  <dimension ref="A1:F25"/>
  <sheetViews>
    <sheetView workbookViewId="0">
      <selection activeCell="H24" sqref="H24"/>
    </sheetView>
  </sheetViews>
  <sheetFormatPr defaultRowHeight="17" x14ac:dyDescent="0.45"/>
  <cols>
    <col min="1" max="2" width="10.4140625" bestFit="1" customWidth="1"/>
  </cols>
  <sheetData>
    <row r="1" spans="1:6" ht="21" x14ac:dyDescent="0.45">
      <c r="A1" s="31" t="s">
        <v>157</v>
      </c>
      <c r="B1" s="31"/>
      <c r="C1" s="31"/>
      <c r="D1" s="31"/>
      <c r="E1" s="31"/>
      <c r="F1" s="31"/>
    </row>
    <row r="3" spans="1:6" x14ac:dyDescent="0.45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45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45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45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45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45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45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45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45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45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45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45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45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45">
      <c r="A18" s="1" t="s">
        <v>158</v>
      </c>
      <c r="B18" s="1" t="s">
        <v>131</v>
      </c>
    </row>
    <row r="19" spans="1:6" x14ac:dyDescent="0.45">
      <c r="A19" s="1" t="s">
        <v>211</v>
      </c>
      <c r="B19" s="1" t="s">
        <v>210</v>
      </c>
    </row>
    <row r="22" spans="1:6" x14ac:dyDescent="0.45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45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45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45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sheetPr codeName="Sheet4"/>
  <dimension ref="A1:K37"/>
  <sheetViews>
    <sheetView workbookViewId="0">
      <selection activeCell="C37" sqref="C37:E37"/>
    </sheetView>
  </sheetViews>
  <sheetFormatPr defaultRowHeight="17" x14ac:dyDescent="0.45"/>
  <cols>
    <col min="4" max="4" width="11.6640625" bestFit="1" customWidth="1"/>
    <col min="5" max="5" width="9.08203125" bestFit="1" customWidth="1"/>
    <col min="7" max="8" width="10.4140625" customWidth="1"/>
  </cols>
  <sheetData>
    <row r="1" spans="1:11" x14ac:dyDescent="0.45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45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45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IF(_xlfn.RANK.EQ(D3,$D$3:$D$11,0)&lt;=3,CHOOSE(_xlfn.RANK.EQ(D3,$D$3:$D$11,0),"★★★","★★","★"),"")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45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IF(_xlfn.RANK.EQ(D4,$D$3:$D$11,0)&lt;=3,CHOOSE(_xlfn.RANK.EQ(D4,$D$3:$D$11,0),"★★★","★★","★"),"")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45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45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45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45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45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45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45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45">
      <c r="A13" t="s">
        <v>37</v>
      </c>
      <c r="B13" s="4" t="s">
        <v>39</v>
      </c>
      <c r="G13" s="5" t="s">
        <v>17</v>
      </c>
      <c r="H13" s="32" t="s">
        <v>36</v>
      </c>
      <c r="I13" s="33"/>
      <c r="J13" s="33"/>
      <c r="K13" s="34"/>
    </row>
    <row r="14" spans="1:11" x14ac:dyDescent="0.45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29">
        <f>ROUNDUP(DAVERAGE(G2:K11,3,G13:G14),1)</f>
        <v>83.699999999999989</v>
      </c>
      <c r="I14" s="29"/>
      <c r="J14" s="29"/>
      <c r="K14" s="29"/>
    </row>
    <row r="15" spans="1:11" x14ac:dyDescent="0.45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D15*HLOOKUP(A15&amp;RIGHT(C15,1),$H$22:$K$24,2,0)</f>
        <v>576000</v>
      </c>
    </row>
    <row r="16" spans="1:11" x14ac:dyDescent="0.45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D16*HLOOKUP(A16&amp;RIGHT(C16,1),$H$22:$K$24,2,0)</f>
        <v>400000</v>
      </c>
    </row>
    <row r="17" spans="1:11" x14ac:dyDescent="0.45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504000</v>
      </c>
    </row>
    <row r="18" spans="1:11" x14ac:dyDescent="0.45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728000</v>
      </c>
    </row>
    <row r="19" spans="1:11" x14ac:dyDescent="0.45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532000</v>
      </c>
    </row>
    <row r="20" spans="1:11" x14ac:dyDescent="0.45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375000</v>
      </c>
    </row>
    <row r="21" spans="1:11" x14ac:dyDescent="0.45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480000</v>
      </c>
      <c r="G21" t="s">
        <v>41</v>
      </c>
    </row>
    <row r="22" spans="1:11" x14ac:dyDescent="0.45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512000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45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550000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45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544000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45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45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45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/>
    </row>
    <row r="29" spans="1:11" x14ac:dyDescent="0.45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/>
    </row>
    <row r="30" spans="1:11" x14ac:dyDescent="0.45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/>
    </row>
    <row r="31" spans="1:11" x14ac:dyDescent="0.45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/>
    </row>
    <row r="32" spans="1:11" x14ac:dyDescent="0.45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/>
    </row>
    <row r="33" spans="1:11" x14ac:dyDescent="0.45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/>
    </row>
    <row r="34" spans="1:11" x14ac:dyDescent="0.45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/>
    </row>
    <row r="35" spans="1:11" x14ac:dyDescent="0.45">
      <c r="G35" s="5" t="s">
        <v>91</v>
      </c>
      <c r="H35" s="5" t="s">
        <v>83</v>
      </c>
      <c r="I35" s="5">
        <v>1.81</v>
      </c>
      <c r="J35" s="5">
        <v>85</v>
      </c>
      <c r="K35" s="5"/>
    </row>
    <row r="36" spans="1:11" x14ac:dyDescent="0.45">
      <c r="C36" s="32" t="s">
        <v>75</v>
      </c>
      <c r="D36" s="33"/>
      <c r="E36" s="34"/>
      <c r="G36" s="5" t="s">
        <v>92</v>
      </c>
      <c r="H36" s="5" t="s">
        <v>85</v>
      </c>
      <c r="I36" s="5">
        <v>1.62</v>
      </c>
      <c r="J36" s="5">
        <v>55</v>
      </c>
      <c r="K36" s="5"/>
    </row>
    <row r="37" spans="1:11" x14ac:dyDescent="0.45">
      <c r="C37" s="35" t="str">
        <f>TRUNC(AVERAGE(E28:E34))&amp;"("&amp;TRUNC(_xlfn.STDEV.S(E28:E34))&amp;")"</f>
        <v>232(41)</v>
      </c>
      <c r="D37" s="36"/>
      <c r="E37" s="37"/>
      <c r="G37" s="5" t="s">
        <v>93</v>
      </c>
      <c r="H37" s="5" t="s">
        <v>85</v>
      </c>
      <c r="I37" s="5">
        <v>1.58</v>
      </c>
      <c r="J37" s="5">
        <v>63</v>
      </c>
      <c r="K37" s="5"/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sheetPr codeName="Sheet5"/>
  <dimension ref="B2:H15"/>
  <sheetViews>
    <sheetView workbookViewId="0">
      <selection activeCell="H17" sqref="H17"/>
    </sheetView>
  </sheetViews>
  <sheetFormatPr defaultRowHeight="17" x14ac:dyDescent="0.45"/>
  <cols>
    <col min="1" max="1" width="2.58203125" customWidth="1"/>
    <col min="3" max="3" width="11.6640625" bestFit="1" customWidth="1"/>
    <col min="4" max="8" width="11.58203125" customWidth="1"/>
  </cols>
  <sheetData>
    <row r="2" spans="2:8" x14ac:dyDescent="0.45">
      <c r="B2" s="38" t="s">
        <v>159</v>
      </c>
      <c r="C2" s="38"/>
    </row>
    <row r="3" spans="2:8" x14ac:dyDescent="0.45">
      <c r="B3" s="8" t="s">
        <v>163</v>
      </c>
      <c r="C3" s="9">
        <v>15000000</v>
      </c>
    </row>
    <row r="4" spans="2:8" x14ac:dyDescent="0.45">
      <c r="B4" s="8" t="s">
        <v>160</v>
      </c>
      <c r="C4" s="5">
        <v>24</v>
      </c>
    </row>
    <row r="5" spans="2:8" x14ac:dyDescent="0.45">
      <c r="B5" s="8" t="s">
        <v>161</v>
      </c>
      <c r="C5" s="10">
        <v>0.06</v>
      </c>
    </row>
    <row r="6" spans="2:8" x14ac:dyDescent="0.45">
      <c r="B6" s="8" t="s">
        <v>162</v>
      </c>
      <c r="C6" s="11">
        <f>PMT(C5/12,C4,-C3)</f>
        <v>664809.15379135346</v>
      </c>
    </row>
    <row r="8" spans="2:8" x14ac:dyDescent="0.45">
      <c r="D8" s="39" t="s">
        <v>161</v>
      </c>
      <c r="E8" s="39"/>
      <c r="F8" s="39"/>
      <c r="G8" s="39"/>
      <c r="H8" s="39"/>
    </row>
    <row r="9" spans="2:8" x14ac:dyDescent="0.45">
      <c r="C9" s="11">
        <f>C6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45">
      <c r="B10" s="39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45">
      <c r="B11" s="39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45">
      <c r="B12" s="39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45">
      <c r="B13" s="39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45">
      <c r="B14" s="39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45">
      <c r="B15" s="39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sheetPr codeName="Sheet6"/>
  <dimension ref="A1:F15"/>
  <sheetViews>
    <sheetView workbookViewId="0">
      <selection activeCell="H16" sqref="H16"/>
    </sheetView>
  </sheetViews>
  <sheetFormatPr defaultRowHeight="17" x14ac:dyDescent="0.45"/>
  <cols>
    <col min="1" max="1" width="9.5" bestFit="1" customWidth="1"/>
    <col min="6" max="6" width="10.58203125" bestFit="1" customWidth="1"/>
  </cols>
  <sheetData>
    <row r="1" spans="1:6" ht="21" x14ac:dyDescent="0.45">
      <c r="A1" s="31" t="s">
        <v>167</v>
      </c>
      <c r="B1" s="31"/>
      <c r="C1" s="31"/>
      <c r="D1" s="31"/>
      <c r="E1" s="31"/>
      <c r="F1" s="31"/>
    </row>
    <row r="3" spans="1:6" x14ac:dyDescent="0.45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45">
      <c r="A4" s="14">
        <v>45788</v>
      </c>
      <c r="B4" s="5" t="s">
        <v>174</v>
      </c>
      <c r="C4" s="5" t="s">
        <v>176</v>
      </c>
      <c r="D4" s="12">
        <v>220</v>
      </c>
      <c r="E4" s="7">
        <v>19000</v>
      </c>
      <c r="F4" s="7">
        <f>D4*E4</f>
        <v>4180000</v>
      </c>
    </row>
    <row r="5" spans="1:6" x14ac:dyDescent="0.45">
      <c r="A5" s="14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>D5*E5</f>
        <v>3006000</v>
      </c>
    </row>
    <row r="6" spans="1:6" x14ac:dyDescent="0.45">
      <c r="A6" s="14">
        <v>45793</v>
      </c>
      <c r="B6" s="5" t="s">
        <v>174</v>
      </c>
      <c r="C6" s="5" t="s">
        <v>176</v>
      </c>
      <c r="D6" s="5">
        <v>180</v>
      </c>
      <c r="E6" s="13">
        <v>21500</v>
      </c>
      <c r="F6" s="7">
        <f>D6*E6</f>
        <v>3870000</v>
      </c>
    </row>
    <row r="7" spans="1:6" x14ac:dyDescent="0.45">
      <c r="A7" s="14">
        <v>45793</v>
      </c>
      <c r="B7" s="5" t="s">
        <v>175</v>
      </c>
      <c r="C7" s="5" t="s">
        <v>177</v>
      </c>
      <c r="D7" s="12">
        <v>250</v>
      </c>
      <c r="E7" s="13">
        <v>15400</v>
      </c>
      <c r="F7" s="7">
        <f>D7*E7</f>
        <v>3850000</v>
      </c>
    </row>
    <row r="8" spans="1:6" x14ac:dyDescent="0.45">
      <c r="A8" s="14">
        <v>45788</v>
      </c>
      <c r="B8" s="5" t="s">
        <v>175</v>
      </c>
      <c r="C8" s="5" t="s">
        <v>177</v>
      </c>
      <c r="D8" s="5">
        <v>180</v>
      </c>
      <c r="E8" s="13">
        <v>15400</v>
      </c>
      <c r="F8" s="7">
        <f>D8*E8</f>
        <v>2772000</v>
      </c>
    </row>
    <row r="9" spans="1:6" x14ac:dyDescent="0.45">
      <c r="A9" s="14">
        <v>45791</v>
      </c>
      <c r="B9" s="5" t="s">
        <v>175</v>
      </c>
      <c r="C9" s="5" t="s">
        <v>177</v>
      </c>
      <c r="D9" s="5">
        <v>180</v>
      </c>
      <c r="E9" s="15">
        <v>18300</v>
      </c>
      <c r="F9" s="7">
        <f>D9*E9</f>
        <v>3294000</v>
      </c>
    </row>
    <row r="10" spans="1:6" x14ac:dyDescent="0.45">
      <c r="A10" s="14">
        <v>45785</v>
      </c>
      <c r="B10" s="5" t="s">
        <v>172</v>
      </c>
      <c r="C10" s="5" t="s">
        <v>165</v>
      </c>
      <c r="D10" s="12">
        <v>250</v>
      </c>
      <c r="E10" s="7">
        <v>16700</v>
      </c>
      <c r="F10" s="7">
        <f>D10*E10</f>
        <v>4175000</v>
      </c>
    </row>
    <row r="11" spans="1:6" x14ac:dyDescent="0.45">
      <c r="A11" s="14">
        <v>45791</v>
      </c>
      <c r="B11" s="5" t="s">
        <v>172</v>
      </c>
      <c r="C11" s="5" t="s">
        <v>165</v>
      </c>
      <c r="D11" s="12">
        <v>240</v>
      </c>
      <c r="E11" s="7">
        <v>19000</v>
      </c>
      <c r="F11" s="7">
        <f>D11*E11</f>
        <v>4560000</v>
      </c>
    </row>
    <row r="12" spans="1:6" x14ac:dyDescent="0.45">
      <c r="A12" s="14">
        <v>45784</v>
      </c>
      <c r="B12" s="5" t="s">
        <v>172</v>
      </c>
      <c r="C12" s="5" t="s">
        <v>165</v>
      </c>
      <c r="D12" s="5">
        <v>200</v>
      </c>
      <c r="E12" s="13">
        <v>21500</v>
      </c>
      <c r="F12" s="7">
        <f>D12*E12</f>
        <v>4300000</v>
      </c>
    </row>
    <row r="13" spans="1:6" x14ac:dyDescent="0.45">
      <c r="A13" s="14">
        <v>45793</v>
      </c>
      <c r="B13" s="5" t="s">
        <v>173</v>
      </c>
      <c r="C13" s="5" t="s">
        <v>166</v>
      </c>
      <c r="D13" s="12">
        <v>210</v>
      </c>
      <c r="E13" s="7">
        <v>16700</v>
      </c>
      <c r="F13" s="7">
        <f>D13*E13</f>
        <v>3507000</v>
      </c>
    </row>
    <row r="14" spans="1:6" x14ac:dyDescent="0.45">
      <c r="A14" s="14">
        <v>45785</v>
      </c>
      <c r="B14" s="5" t="s">
        <v>173</v>
      </c>
      <c r="C14" s="5" t="s">
        <v>166</v>
      </c>
      <c r="D14" s="5">
        <v>120</v>
      </c>
      <c r="E14" s="15">
        <v>18300</v>
      </c>
      <c r="F14" s="7">
        <f>D14*E14</f>
        <v>2196000</v>
      </c>
    </row>
    <row r="15" spans="1:6" x14ac:dyDescent="0.45">
      <c r="A15" s="14">
        <v>45788</v>
      </c>
      <c r="B15" s="5" t="s">
        <v>173</v>
      </c>
      <c r="C15" s="5" t="s">
        <v>166</v>
      </c>
      <c r="D15" s="5">
        <v>160</v>
      </c>
      <c r="E15" s="13">
        <v>15400</v>
      </c>
      <c r="F15" s="7">
        <f>D15*E15</f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1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sheetPr codeName="Sheet7"/>
  <dimension ref="A1:G12"/>
  <sheetViews>
    <sheetView workbookViewId="0">
      <selection activeCell="F15" sqref="F15"/>
    </sheetView>
  </sheetViews>
  <sheetFormatPr defaultRowHeight="17" x14ac:dyDescent="0.45"/>
  <cols>
    <col min="4" max="4" width="8.6640625" customWidth="1"/>
    <col min="6" max="6" width="8.9140625" bestFit="1" customWidth="1"/>
  </cols>
  <sheetData>
    <row r="1" spans="1:7" ht="21" x14ac:dyDescent="0.45">
      <c r="A1" s="31" t="s">
        <v>181</v>
      </c>
      <c r="B1" s="31"/>
      <c r="C1" s="31"/>
      <c r="D1" s="31"/>
      <c r="E1" s="31"/>
      <c r="F1" s="31"/>
      <c r="G1" s="31"/>
    </row>
    <row r="3" spans="1:7" x14ac:dyDescent="0.45">
      <c r="A3" s="5" t="s">
        <v>179</v>
      </c>
      <c r="B3" s="5" t="s">
        <v>180</v>
      </c>
      <c r="C3" s="28" t="s">
        <v>182</v>
      </c>
      <c r="D3" s="5" t="s">
        <v>187</v>
      </c>
      <c r="E3" s="28" t="s">
        <v>188</v>
      </c>
      <c r="F3" s="5" t="s">
        <v>184</v>
      </c>
      <c r="G3" s="5" t="s">
        <v>183</v>
      </c>
    </row>
    <row r="4" spans="1:7" x14ac:dyDescent="0.45">
      <c r="A4" s="5" t="s">
        <v>189</v>
      </c>
      <c r="B4" s="5" t="s">
        <v>198</v>
      </c>
      <c r="C4" s="28">
        <v>1</v>
      </c>
      <c r="D4" s="17">
        <v>150000</v>
      </c>
      <c r="E4" s="27">
        <v>0.05</v>
      </c>
      <c r="F4" s="16" t="s">
        <v>186</v>
      </c>
      <c r="G4" s="17">
        <f>D4-(D4*E4)</f>
        <v>142500</v>
      </c>
    </row>
    <row r="5" spans="1:7" x14ac:dyDescent="0.45">
      <c r="A5" s="5" t="s">
        <v>190</v>
      </c>
      <c r="B5" s="5" t="s">
        <v>199</v>
      </c>
      <c r="C5" s="28">
        <v>3</v>
      </c>
      <c r="D5" s="17">
        <v>360000</v>
      </c>
      <c r="E5" s="27">
        <v>0.1</v>
      </c>
      <c r="F5" s="16" t="s">
        <v>185</v>
      </c>
      <c r="G5" s="17">
        <f t="shared" ref="G5:G12" si="0">D5-(D5*E5)</f>
        <v>324000</v>
      </c>
    </row>
    <row r="6" spans="1:7" x14ac:dyDescent="0.45">
      <c r="A6" s="5" t="s">
        <v>191</v>
      </c>
      <c r="B6" s="5" t="s">
        <v>198</v>
      </c>
      <c r="C6" s="28">
        <v>3</v>
      </c>
      <c r="D6" s="17">
        <v>450000</v>
      </c>
      <c r="E6" s="27">
        <v>0.12</v>
      </c>
      <c r="F6" s="16" t="s">
        <v>186</v>
      </c>
      <c r="G6" s="17">
        <f t="shared" si="0"/>
        <v>396000</v>
      </c>
    </row>
    <row r="7" spans="1:7" x14ac:dyDescent="0.45">
      <c r="A7" s="5" t="s">
        <v>193</v>
      </c>
      <c r="B7" s="5" t="s">
        <v>198</v>
      </c>
      <c r="C7" s="28">
        <v>3</v>
      </c>
      <c r="D7" s="17">
        <v>450000</v>
      </c>
      <c r="E7" s="27">
        <v>0.12</v>
      </c>
      <c r="F7" s="16" t="s">
        <v>186</v>
      </c>
      <c r="G7" s="17">
        <f t="shared" si="0"/>
        <v>396000</v>
      </c>
    </row>
    <row r="8" spans="1:7" x14ac:dyDescent="0.45">
      <c r="A8" s="5" t="s">
        <v>194</v>
      </c>
      <c r="B8" s="5" t="s">
        <v>198</v>
      </c>
      <c r="C8" s="28">
        <v>6</v>
      </c>
      <c r="D8" s="17">
        <v>900000</v>
      </c>
      <c r="E8" s="27">
        <v>0.25</v>
      </c>
      <c r="F8" s="16" t="s">
        <v>186</v>
      </c>
      <c r="G8" s="17">
        <f t="shared" si="0"/>
        <v>675000</v>
      </c>
    </row>
    <row r="9" spans="1:7" x14ac:dyDescent="0.45">
      <c r="A9" s="5" t="s">
        <v>192</v>
      </c>
      <c r="B9" s="5" t="s">
        <v>199</v>
      </c>
      <c r="C9" s="28">
        <v>1</v>
      </c>
      <c r="D9" s="17">
        <v>120000</v>
      </c>
      <c r="E9" s="27">
        <v>0</v>
      </c>
      <c r="F9" s="16" t="s">
        <v>185</v>
      </c>
      <c r="G9" s="17">
        <f t="shared" si="0"/>
        <v>120000</v>
      </c>
    </row>
    <row r="10" spans="1:7" x14ac:dyDescent="0.45">
      <c r="A10" s="5" t="s">
        <v>195</v>
      </c>
      <c r="B10" s="5" t="s">
        <v>199</v>
      </c>
      <c r="C10" s="28">
        <v>6</v>
      </c>
      <c r="D10" s="17">
        <v>720000</v>
      </c>
      <c r="E10" s="27">
        <v>0.2</v>
      </c>
      <c r="F10" s="16" t="s">
        <v>185</v>
      </c>
      <c r="G10" s="17">
        <f t="shared" si="0"/>
        <v>576000</v>
      </c>
    </row>
    <row r="11" spans="1:7" x14ac:dyDescent="0.45">
      <c r="A11" s="5" t="s">
        <v>196</v>
      </c>
      <c r="B11" s="5" t="s">
        <v>198</v>
      </c>
      <c r="C11" s="28">
        <v>1</v>
      </c>
      <c r="D11" s="17">
        <v>150000</v>
      </c>
      <c r="E11" s="27">
        <v>0.05</v>
      </c>
      <c r="F11" s="16" t="s">
        <v>186</v>
      </c>
      <c r="G11" s="17">
        <f t="shared" si="0"/>
        <v>142500</v>
      </c>
    </row>
    <row r="12" spans="1:7" x14ac:dyDescent="0.45">
      <c r="A12" s="5" t="s">
        <v>197</v>
      </c>
      <c r="B12" s="5" t="s">
        <v>199</v>
      </c>
      <c r="C12" s="28">
        <v>3</v>
      </c>
      <c r="D12" s="17">
        <v>360000</v>
      </c>
      <c r="E12" s="27">
        <v>0.1</v>
      </c>
      <c r="F12" s="16" t="s">
        <v>185</v>
      </c>
      <c r="G12" s="17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sheetPr codeName="Sheet8"/>
  <dimension ref="A1:E10"/>
  <sheetViews>
    <sheetView workbookViewId="0">
      <selection activeCell="I25" sqref="I25"/>
    </sheetView>
  </sheetViews>
  <sheetFormatPr defaultRowHeight="17" x14ac:dyDescent="0.45"/>
  <sheetData>
    <row r="1" spans="1:5" ht="21" x14ac:dyDescent="0.45">
      <c r="A1" s="31" t="s">
        <v>205</v>
      </c>
      <c r="B1" s="31"/>
      <c r="C1" s="31"/>
      <c r="D1" s="31"/>
      <c r="E1" s="31"/>
    </row>
    <row r="3" spans="1:5" x14ac:dyDescent="0.45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45">
      <c r="A4" s="5" t="s">
        <v>200</v>
      </c>
      <c r="B4" s="18">
        <v>2526</v>
      </c>
      <c r="C4" s="18">
        <v>2279</v>
      </c>
      <c r="D4" s="18">
        <v>2820</v>
      </c>
      <c r="E4" s="18">
        <f>SUM(B4:D4)</f>
        <v>7625</v>
      </c>
    </row>
    <row r="5" spans="1:5" x14ac:dyDescent="0.45">
      <c r="A5" s="5" t="s">
        <v>165</v>
      </c>
      <c r="B5" s="18">
        <v>814</v>
      </c>
      <c r="C5" s="18">
        <v>916</v>
      </c>
      <c r="D5" s="18">
        <v>895</v>
      </c>
      <c r="E5" s="18">
        <f t="shared" ref="E5:E10" si="0">SUM(B5:D5)</f>
        <v>2625</v>
      </c>
    </row>
    <row r="6" spans="1:5" x14ac:dyDescent="0.45">
      <c r="A6" s="5" t="s">
        <v>201</v>
      </c>
      <c r="B6" s="18">
        <v>785</v>
      </c>
      <c r="C6" s="18">
        <v>930</v>
      </c>
      <c r="D6" s="18">
        <v>904</v>
      </c>
      <c r="E6" s="18">
        <f t="shared" si="0"/>
        <v>2619</v>
      </c>
    </row>
    <row r="7" spans="1:5" x14ac:dyDescent="0.45">
      <c r="A7" s="5" t="s">
        <v>202</v>
      </c>
      <c r="B7" s="18">
        <v>604</v>
      </c>
      <c r="C7" s="18">
        <v>484</v>
      </c>
      <c r="D7" s="18">
        <v>690</v>
      </c>
      <c r="E7" s="18">
        <f t="shared" si="0"/>
        <v>1778</v>
      </c>
    </row>
    <row r="8" spans="1:5" x14ac:dyDescent="0.45">
      <c r="A8" s="5" t="s">
        <v>177</v>
      </c>
      <c r="B8" s="18">
        <v>476</v>
      </c>
      <c r="C8" s="18">
        <v>599</v>
      </c>
      <c r="D8" s="18">
        <v>623</v>
      </c>
      <c r="E8" s="18">
        <f t="shared" si="0"/>
        <v>1698</v>
      </c>
    </row>
    <row r="9" spans="1:5" x14ac:dyDescent="0.45">
      <c r="A9" s="5" t="s">
        <v>203</v>
      </c>
      <c r="B9" s="18">
        <v>3583</v>
      </c>
      <c r="C9" s="18">
        <v>4266</v>
      </c>
      <c r="D9" s="18">
        <v>4084</v>
      </c>
      <c r="E9" s="18">
        <f t="shared" si="0"/>
        <v>11933</v>
      </c>
    </row>
    <row r="10" spans="1:5" x14ac:dyDescent="0.45">
      <c r="A10" s="5" t="s">
        <v>204</v>
      </c>
      <c r="B10" s="18">
        <v>423</v>
      </c>
      <c r="C10" s="18">
        <v>395</v>
      </c>
      <c r="D10" s="18">
        <v>430</v>
      </c>
      <c r="E10" s="18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이나연</cp:lastModifiedBy>
  <dcterms:created xsi:type="dcterms:W3CDTF">2025-02-05T04:40:07Z</dcterms:created>
  <dcterms:modified xsi:type="dcterms:W3CDTF">2026-01-09T05:18:32Z</dcterms:modified>
</cp:coreProperties>
</file>