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6914a54fd78e2c/Desktop/새 폴더/"/>
    </mc:Choice>
  </mc:AlternateContent>
  <xr:revisionPtr revIDLastSave="4" documentId="8_{C348ACA9-8D83-44BD-A90D-6E998DE66224}" xr6:coauthVersionLast="47" xr6:coauthVersionMax="47" xr10:uidLastSave="{BEE434A1-7354-4977-B180-FA52F23C039A}"/>
  <bookViews>
    <workbookView xWindow="-108" yWindow="-108" windowWidth="23256" windowHeight="12456" activeTab="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'기본작업-3'!$B$18:$C$19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4" l="1"/>
  <c r="K30" i="4"/>
  <c r="K31" i="4"/>
  <c r="K32" i="4"/>
  <c r="K33" i="4"/>
  <c r="K34" i="4"/>
  <c r="K35" i="4"/>
  <c r="K36" i="4"/>
  <c r="K37" i="4"/>
  <c r="K28" i="4"/>
  <c r="C37" i="4"/>
  <c r="E16" i="4"/>
  <c r="E17" i="4"/>
  <c r="E18" i="4"/>
  <c r="E19" i="4"/>
  <c r="E20" i="4"/>
  <c r="E21" i="4"/>
  <c r="E22" i="4"/>
  <c r="E23" i="4"/>
  <c r="E24" i="4"/>
  <c r="E15" i="4"/>
  <c r="E3" i="4"/>
  <c r="H14" i="4"/>
  <c r="E4" i="4"/>
  <c r="E5" i="4"/>
  <c r="E6" i="4"/>
  <c r="E7" i="4"/>
  <c r="E8" i="4"/>
  <c r="E9" i="4"/>
  <c r="E10" i="4"/>
  <c r="E11" i="4"/>
  <c r="G5" i="8"/>
  <c r="G6" i="8"/>
  <c r="G7" i="8"/>
  <c r="G8" i="8"/>
  <c r="G9" i="8"/>
  <c r="G10" i="8"/>
  <c r="G11" i="8"/>
  <c r="G12" i="8"/>
  <c r="G4" i="8"/>
  <c r="C9" i="5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<sst xmlns="http://schemas.openxmlformats.org/spreadsheetml/2006/main" count="356" uniqueCount="235">
  <si>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</si>
  <si>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</si>
  <si>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</si>
  <si>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</si>
  <si>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</si>
  <si>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</si>
  <si>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</si>
  <si>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</si>
  <si>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</si>
  <si>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</si>
  <si>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</si>
  <si>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</si>
  <si>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</si>
  <si>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</si>
  <si>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</si>
  <si>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</si>
  <si>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</si>
  <si>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</si>
  <si>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</si>
  <si>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</si>
  <si>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</si>
  <si>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</si>
  <si>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</si>
  <si>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</si>
  <si>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</si>
  <si>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</si>
  <si>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</si>
  <si>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</si>
  <si>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</si>
  <si>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</si>
  <si>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</si>
  <si>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</si>
  <si>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</si>
  <si>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</si>
  <si>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</si>
  <si>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</si>
  <si>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</si>
  <si>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</si>
  <si>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</si>
  <si>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</si>
  <si>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</si>
  <si>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</si>
  <si>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</si>
  <si>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</si>
  <si>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</si>
  <si>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</si>
  <si>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</si>
  <si>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</si>
  <si>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</si>
  <si>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</si>
  <si>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</si>
  <si>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</si>
  <si>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</si>
  <si>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</si>
  <si>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</si>
  <si>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</si>
  <si>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</si>
  <si>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</si>
  <si>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</si>
  <si>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</si>
  <si>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</si>
  <si>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</si>
  <si>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</si>
  <si>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</si>
  <si>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</si>
  <si>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</si>
  <si>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</si>
  <si>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</si>
  <si>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</si>
  <si>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</si>
  <si>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</si>
  <si>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</si>
  <si>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</si>
  <si>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</si>
  <si>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</si>
  <si>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</si>
  <si>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</si>
  <si>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</si>
  <si>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</si>
  <si>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</si>
  <si>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</si>
  <si>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</si>
  <si>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</si>
  <si>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</si>
  <si>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</si>
  <si>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</si>
  <si>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</si>
  <si>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</si>
  <si>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</si>
  <si>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</si>
  <si>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</si>
  <si>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</si>
  <si>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</si>
  <si>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</si>
  <si>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</si>
  <si>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</si>
  <si>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</si>
  <si>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</si>
  <si>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</si>
  <si>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</si>
  <si>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</si>
  <si>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</si>
  <si>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</si>
  <si>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</si>
  <si>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</si>
  <si>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</si>
  <si>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</si>
  <si>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</si>
  <si>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</si>
  <si>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</si>
  <si>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</si>
  <si>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</si>
  <si>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</si>
  <si>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</si>
  <si>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</si>
  <si>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</si>
  <si>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</si>
  <si>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</si>
  <si>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</si>
  <si>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</si>
  <si>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</si>
  <si>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</si>
  <si>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</si>
  <si>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</si>
  <si>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</si>
  <si>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</si>
  <si>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</si>
  <si>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</si>
  <si>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</si>
  <si>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</si>
  <si>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</si>
  <si>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</si>
  <si>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</si>
  <si>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</si>
  <si>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</si>
  <si>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</si>
  <si>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</si>
  <si>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</si>
  <si>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</si>
  <si>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</si>
  <si>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</si>
  <si>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</si>
  <si>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</si>
  <si>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</si>
  <si>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</si>
  <si>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</si>
  <si>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</si>
  <si>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</si>
  <si>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</si>
  <si>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</si>
  <si>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</si>
  <si>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</si>
  <si>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</si>
  <si>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</si>
  <si>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</si>
  <si>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</si>
  <si>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</si>
  <si>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</si>
  <si>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</si>
  <si>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</si>
  <si>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</si>
  <si>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</si>
  <si>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</si>
  <si>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</si>
  <si>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</si>
  <si>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</si>
  <si>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</si>
  <si>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</si>
  <si>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</si>
  <si>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</si>
  <si>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</si>
  <si>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</si>
  <si>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</si>
  <si>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</si>
  <si>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</si>
  <si>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</si>
  <si>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</si>
  <si>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</si>
  <si>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</si>
  <si>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</si>
  <si>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</si>
  <si>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</si>
  <si>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</si>
  <si>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</si>
  <si>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</si>
  <si>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</si>
  <si>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</si>
  <si>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</si>
  <si>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</si>
  <si>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</si>
  <si>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</si>
  <si>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</si>
  <si>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</si>
  <si>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</si>
  <si>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</si>
  <si>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</si>
  <si>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</si>
  <si>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</si>
  <si>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</si>
  <si>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</si>
  <si>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</si>
  <si>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</si>
  <si>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</si>
  <si>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</si>
  <si>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</si>
  <si>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</si>
  <si>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</si>
  <si>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</si>
  <si>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</si>
  <si>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</si>
  <si>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</si>
  <si>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</si>
  <si>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</si>
  <si>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</si>
  <si>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</si>
  <si>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</si>
  <si>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</si>
  <si>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</si>
  <si>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</si>
  <si>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</si>
  <si>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</si>
  <si>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</si>
  <si>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</si>
  <si>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</si>
  <si>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</si>
  <si>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</si>
  <si>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</si>
  <si>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</si>
  <si>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</si>
  <si>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</si>
  <si>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</si>
  <si>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</si>
  <si>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</si>
  <si>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*터보</t>
    <phoneticPr fontId="1" type="noConversion"/>
  </si>
  <si>
    <t>&gt;=10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</si>
</sst>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_);[Red]\(&quot;₩&quot;#,##0\)"/>
    <numFmt numFmtId="179" formatCode="m\/d\(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8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EB6CF7C-EBE1-8FDD-DF8D-7A8BA13D8A64}"/>
            </a:ext>
          </a:extLst>
        </xdr:cNvPr>
        <xdr:cNvSpPr/>
      </xdr:nvSpPr>
      <xdr:spPr>
        <a:xfrm>
          <a:off x="2674620" y="2918460"/>
          <a:ext cx="6705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A9" sqref="A9"/>
    </sheetView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5" x14ac:dyDescent="0.4">
      <c r="A1" t="s">
        <v>0</v>
      </c>
    </row>
    <row r="3" spans="1:5" x14ac:dyDescent="0.4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4">
      <c r="A4" s="1" t="s">
        <v>227</v>
      </c>
      <c r="B4" s="1" t="s">
        <v>221</v>
      </c>
      <c r="C4" s="1" t="s">
        <v>215</v>
      </c>
      <c r="D4" s="2">
        <v>1230</v>
      </c>
      <c r="E4" s="3">
        <v>8.5000000000000006E-3</v>
      </c>
    </row>
    <row r="5" spans="1:5" x14ac:dyDescent="0.4">
      <c r="A5" s="1" t="s">
        <v>228</v>
      </c>
      <c r="B5" s="1" t="s">
        <v>222</v>
      </c>
      <c r="C5" s="1" t="s">
        <v>216</v>
      </c>
      <c r="D5" s="2">
        <v>2400</v>
      </c>
      <c r="E5" s="3">
        <v>1.47E-2</v>
      </c>
    </row>
    <row r="6" spans="1:5" x14ac:dyDescent="0.4">
      <c r="A6" s="1" t="s">
        <v>229</v>
      </c>
      <c r="B6" s="1" t="s">
        <v>223</v>
      </c>
      <c r="C6" s="1" t="s">
        <v>217</v>
      </c>
      <c r="D6" s="2">
        <v>2250</v>
      </c>
      <c r="E6" s="3">
        <v>9.1000000000000004E-3</v>
      </c>
    </row>
    <row r="7" spans="1:5" x14ac:dyDescent="0.4">
      <c r="A7" s="1" t="s">
        <v>230</v>
      </c>
      <c r="B7" s="1" t="s">
        <v>224</v>
      </c>
      <c r="C7" s="1" t="s">
        <v>218</v>
      </c>
      <c r="D7" s="2">
        <v>1800</v>
      </c>
      <c r="E7" s="3">
        <v>1.06E-2</v>
      </c>
    </row>
    <row r="8" spans="1:5" x14ac:dyDescent="0.4">
      <c r="A8" s="1" t="s">
        <v>231</v>
      </c>
      <c r="B8" s="1" t="s">
        <v>225</v>
      </c>
      <c r="C8" s="1" t="s">
        <v>219</v>
      </c>
      <c r="D8" s="2">
        <v>1650</v>
      </c>
      <c r="E8" s="3">
        <v>1.2200000000000001E-2</v>
      </c>
    </row>
    <row r="9" spans="1:5" x14ac:dyDescent="0.4">
      <c r="A9" s="1" t="s">
        <v>232</v>
      </c>
      <c r="B9" s="1" t="s">
        <v>226</v>
      </c>
      <c r="C9" s="1" t="s">
        <v>220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3" sqref="H3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20" t="s">
        <v>105</v>
      </c>
      <c r="B1" s="20"/>
      <c r="C1" s="20"/>
      <c r="D1" s="20"/>
      <c r="E1" s="20"/>
      <c r="F1" s="20"/>
      <c r="G1" s="20"/>
    </row>
    <row r="3" spans="1:7" ht="18" thickBot="1" x14ac:dyDescent="0.45">
      <c r="A3" s="27" t="s">
        <v>104</v>
      </c>
      <c r="B3" s="27" t="s">
        <v>103</v>
      </c>
      <c r="C3" s="27" t="s">
        <v>108</v>
      </c>
      <c r="D3" s="27" t="s">
        <v>106</v>
      </c>
      <c r="E3" s="27" t="s">
        <v>109</v>
      </c>
      <c r="F3" s="27" t="s">
        <v>107</v>
      </c>
      <c r="G3" s="27" t="s">
        <v>128</v>
      </c>
    </row>
    <row r="4" spans="1:7" ht="18" thickTop="1" x14ac:dyDescent="0.4">
      <c r="A4" s="23" t="s">
        <v>113</v>
      </c>
      <c r="B4" s="23" t="s">
        <v>122</v>
      </c>
      <c r="C4" s="38" t="s">
        <v>110</v>
      </c>
      <c r="D4" s="24">
        <v>45752</v>
      </c>
      <c r="E4" s="23" t="s">
        <v>127</v>
      </c>
      <c r="F4" s="25">
        <v>500</v>
      </c>
      <c r="G4" s="26">
        <v>250000</v>
      </c>
    </row>
    <row r="5" spans="1:7" x14ac:dyDescent="0.4">
      <c r="A5" s="5" t="s">
        <v>114</v>
      </c>
      <c r="B5" s="5" t="s">
        <v>125</v>
      </c>
      <c r="C5" s="31"/>
      <c r="D5" s="21">
        <v>45758</v>
      </c>
      <c r="E5" s="5" t="s">
        <v>126</v>
      </c>
      <c r="F5" s="9">
        <v>1200</v>
      </c>
      <c r="G5" s="22">
        <v>216000</v>
      </c>
    </row>
    <row r="6" spans="1:7" x14ac:dyDescent="0.4">
      <c r="A6" s="5" t="s">
        <v>115</v>
      </c>
      <c r="B6" s="5" t="s">
        <v>123</v>
      </c>
      <c r="C6" s="31"/>
      <c r="D6" s="21">
        <v>45779</v>
      </c>
      <c r="E6" s="5" t="s">
        <v>127</v>
      </c>
      <c r="F6" s="9">
        <v>650</v>
      </c>
      <c r="G6" s="22">
        <v>130000</v>
      </c>
    </row>
    <row r="7" spans="1:7" x14ac:dyDescent="0.4">
      <c r="A7" s="5" t="s">
        <v>116</v>
      </c>
      <c r="B7" s="5" t="s">
        <v>125</v>
      </c>
      <c r="C7" s="31"/>
      <c r="D7" s="21">
        <v>45798</v>
      </c>
      <c r="E7" s="5" t="s">
        <v>126</v>
      </c>
      <c r="F7" s="9">
        <v>1000</v>
      </c>
      <c r="G7" s="22">
        <v>160000</v>
      </c>
    </row>
    <row r="8" spans="1:7" x14ac:dyDescent="0.4">
      <c r="A8" s="5" t="s">
        <v>118</v>
      </c>
      <c r="B8" s="5" t="s">
        <v>123</v>
      </c>
      <c r="C8" s="31" t="s">
        <v>111</v>
      </c>
      <c r="D8" s="21">
        <v>45756</v>
      </c>
      <c r="E8" s="5" t="s">
        <v>127</v>
      </c>
      <c r="F8" s="9">
        <v>850</v>
      </c>
      <c r="G8" s="22">
        <v>187000</v>
      </c>
    </row>
    <row r="9" spans="1:7" x14ac:dyDescent="0.4">
      <c r="A9" s="5" t="s">
        <v>117</v>
      </c>
      <c r="B9" s="5" t="s">
        <v>124</v>
      </c>
      <c r="C9" s="31"/>
      <c r="D9" s="21">
        <v>45793</v>
      </c>
      <c r="E9" s="5" t="s">
        <v>126</v>
      </c>
      <c r="F9" s="9">
        <v>900</v>
      </c>
      <c r="G9" s="22">
        <v>279000</v>
      </c>
    </row>
    <row r="10" spans="1:7" x14ac:dyDescent="0.4">
      <c r="A10" s="5" t="s">
        <v>119</v>
      </c>
      <c r="B10" s="5" t="s">
        <v>123</v>
      </c>
      <c r="C10" s="31" t="s">
        <v>112</v>
      </c>
      <c r="D10" s="21">
        <v>45758</v>
      </c>
      <c r="E10" s="5" t="s">
        <v>127</v>
      </c>
      <c r="F10" s="9">
        <v>750</v>
      </c>
      <c r="G10" s="22">
        <v>135000</v>
      </c>
    </row>
    <row r="11" spans="1:7" x14ac:dyDescent="0.4">
      <c r="A11" s="5" t="s">
        <v>120</v>
      </c>
      <c r="B11" s="5" t="s">
        <v>122</v>
      </c>
      <c r="C11" s="31"/>
      <c r="D11" s="21">
        <v>45771</v>
      </c>
      <c r="E11" s="5" t="s">
        <v>127</v>
      </c>
      <c r="F11" s="9">
        <v>850</v>
      </c>
      <c r="G11" s="22">
        <v>391000</v>
      </c>
    </row>
    <row r="12" spans="1:7" x14ac:dyDescent="0.4">
      <c r="A12" s="5" t="s">
        <v>121</v>
      </c>
      <c r="B12" s="5" t="s">
        <v>124</v>
      </c>
      <c r="C12" s="31"/>
      <c r="D12" s="21">
        <v>45800</v>
      </c>
      <c r="E12" s="5" t="s">
        <v>126</v>
      </c>
      <c r="F12" s="9">
        <v>1250</v>
      </c>
      <c r="G12" s="22">
        <v>350000</v>
      </c>
    </row>
  </sheetData>
  <mergeCells count="3">
    <mergeCell ref="C10:C12"/>
    <mergeCell ref="C8:C9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topLeftCell="A8" workbookViewId="0">
      <selection activeCell="E8" sqref="E8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39" t="s">
        <v>157</v>
      </c>
      <c r="B1" s="39"/>
      <c r="C1" s="39"/>
      <c r="D1" s="39"/>
      <c r="E1" s="39"/>
      <c r="F1" s="39"/>
    </row>
    <row r="3" spans="1:6" x14ac:dyDescent="0.4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4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4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4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4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4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4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4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4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4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4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4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4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4">
      <c r="A18" s="1"/>
      <c r="B18" s="1" t="s">
        <v>158</v>
      </c>
      <c r="C18" t="s">
        <v>131</v>
      </c>
    </row>
    <row r="19" spans="1:6" x14ac:dyDescent="0.4">
      <c r="A19" s="1"/>
      <c r="B19" s="1" t="s">
        <v>233</v>
      </c>
      <c r="C19" t="s">
        <v>234</v>
      </c>
    </row>
    <row r="22" spans="1:6" x14ac:dyDescent="0.4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4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4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4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topLeftCell="A20" workbookViewId="0">
      <selection activeCell="L27" sqref="L27"/>
    </sheetView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">
      <c r="A3" s="5" t="s">
        <v>8</v>
      </c>
      <c r="B3" s="7">
        <v>36500</v>
      </c>
      <c r="C3" s="7">
        <v>967</v>
      </c>
      <c r="D3" s="7">
        <f>B3*C3</f>
        <v>35295500</v>
      </c>
      <c r="E3" s="5" t="str">
        <f>IF(_xlfn.RANK.EQ(D3,$D$3:$D$11,0)&lt;=3,CHOOSE(_xlfn.RANK.EQ(D3,$D$3:$D$11,0),"★★★","★★","★"),"")</f>
        <v/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 t="str">
        <f t="shared" ref="E4:E11" si="1">IF(_xlfn.RANK.EQ(D4,$D$3:$D$11,0)&lt;=3,CHOOSE(_xlfn.RANK.EQ(D4,$D$3:$D$11,0),"★★★","★★","★"),"")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">
      <c r="A6" s="5" t="s">
        <v>6</v>
      </c>
      <c r="B6" s="7">
        <v>32600</v>
      </c>
      <c r="C6" s="7">
        <v>759</v>
      </c>
      <c r="D6" s="7">
        <f t="shared" si="0"/>
        <v>24743400</v>
      </c>
      <c r="E6" s="5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">
      <c r="A8" s="5" t="s">
        <v>9</v>
      </c>
      <c r="B8" s="7">
        <v>40000</v>
      </c>
      <c r="C8" s="7">
        <v>875</v>
      </c>
      <c r="D8" s="7">
        <f t="shared" si="0"/>
        <v>35000000</v>
      </c>
      <c r="E8" s="5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 t="str">
        <f t="shared" si="1"/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">
      <c r="A13" t="s">
        <v>37</v>
      </c>
      <c r="B13" s="4" t="s">
        <v>39</v>
      </c>
      <c r="G13" s="5" t="s">
        <v>17</v>
      </c>
      <c r="H13" s="32" t="s">
        <v>36</v>
      </c>
      <c r="I13" s="33"/>
      <c r="J13" s="33"/>
      <c r="K13" s="34"/>
    </row>
    <row r="14" spans="1:11" x14ac:dyDescent="0.4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31">
        <f>ROUNDUP(DAVERAGE(G2:K11,3,G13:G14),1)</f>
        <v>83.699999999999989</v>
      </c>
      <c r="I14" s="31"/>
      <c r="J14" s="31"/>
      <c r="K14" s="31"/>
    </row>
    <row r="15" spans="1:11" x14ac:dyDescent="0.4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D15*HLOOKUP(A15&amp;RIGHT(C15,1),$G$22:$K$24,3,FALSE)</f>
        <v>612000</v>
      </c>
    </row>
    <row r="16" spans="1:11" x14ac:dyDescent="0.4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2">D16*HLOOKUP(A16&amp;RIGHT(C16,1),$G$22:$K$24,3,FALSE)</f>
        <v>432000</v>
      </c>
    </row>
    <row r="17" spans="1:11" x14ac:dyDescent="0.4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2"/>
        <v>588000</v>
      </c>
    </row>
    <row r="18" spans="1:11" x14ac:dyDescent="0.4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2"/>
        <v>780000</v>
      </c>
    </row>
    <row r="19" spans="1:11" x14ac:dyDescent="0.4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2"/>
        <v>570000</v>
      </c>
    </row>
    <row r="20" spans="1:11" x14ac:dyDescent="0.4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2"/>
        <v>405000</v>
      </c>
    </row>
    <row r="21" spans="1:11" x14ac:dyDescent="0.4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2"/>
        <v>560000</v>
      </c>
      <c r="G21" t="s">
        <v>41</v>
      </c>
    </row>
    <row r="22" spans="1:11" x14ac:dyDescent="0.4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2"/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2"/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2"/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4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4">IF(J29/POWER(I29,2)&lt;20,"저체중",IF(J29/POWER(I29,2)&lt;25,"표준","비만"))</f>
        <v>표준</v>
      </c>
    </row>
    <row r="30" spans="1:11" x14ac:dyDescent="0.4">
      <c r="A30" s="5" t="s">
        <v>95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4"/>
        <v>비만</v>
      </c>
    </row>
    <row r="31" spans="1:11" x14ac:dyDescent="0.4">
      <c r="A31" s="5" t="s">
        <v>101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4"/>
        <v>표준</v>
      </c>
    </row>
    <row r="32" spans="1:11" x14ac:dyDescent="0.4">
      <c r="A32" s="5" t="s">
        <v>98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4"/>
        <v>저체중</v>
      </c>
    </row>
    <row r="33" spans="1:11" x14ac:dyDescent="0.4">
      <c r="A33" s="5" t="s">
        <v>99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4"/>
        <v>저체중</v>
      </c>
    </row>
    <row r="34" spans="1:11" x14ac:dyDescent="0.4">
      <c r="A34" s="5" t="s">
        <v>100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4"/>
        <v>표준</v>
      </c>
    </row>
    <row r="35" spans="1:11" x14ac:dyDescent="0.4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4"/>
        <v>비만</v>
      </c>
    </row>
    <row r="36" spans="1:11" x14ac:dyDescent="0.4">
      <c r="C36" s="32" t="s">
        <v>75</v>
      </c>
      <c r="D36" s="33"/>
      <c r="E36" s="34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4"/>
        <v>표준</v>
      </c>
    </row>
    <row r="37" spans="1:11" x14ac:dyDescent="0.4">
      <c r="C37" s="35" t="str">
        <f>TRUNC(AVERAGE(E28:E34))&amp;"("&amp;TRUNC(_xlfn.STDEV.S(E28:E34))&amp;")"</f>
        <v>232(41)</v>
      </c>
      <c r="D37" s="36"/>
      <c r="E37" s="37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C9" sqref="C9:H15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40" t="s">
        <v>159</v>
      </c>
      <c r="C2" s="40"/>
    </row>
    <row r="3" spans="2:8" x14ac:dyDescent="0.4">
      <c r="B3" s="8" t="s">
        <v>163</v>
      </c>
      <c r="C3" s="9">
        <v>15000000</v>
      </c>
    </row>
    <row r="4" spans="2:8" x14ac:dyDescent="0.4">
      <c r="B4" s="8" t="s">
        <v>160</v>
      </c>
      <c r="C4" s="5">
        <v>24</v>
      </c>
    </row>
    <row r="5" spans="2:8" x14ac:dyDescent="0.4">
      <c r="B5" s="8" t="s">
        <v>161</v>
      </c>
      <c r="C5" s="10">
        <v>0.06</v>
      </c>
    </row>
    <row r="6" spans="2:8" x14ac:dyDescent="0.4">
      <c r="B6" s="8" t="s">
        <v>162</v>
      </c>
      <c r="C6" s="11">
        <f>PMT(C5/12,C4,-C3)</f>
        <v>664809.15379135346</v>
      </c>
    </row>
    <row r="8" spans="2:8" x14ac:dyDescent="0.4">
      <c r="D8" s="41" t="s">
        <v>161</v>
      </c>
      <c r="E8" s="41"/>
      <c r="F8" s="41"/>
      <c r="G8" s="41"/>
      <c r="H8" s="41"/>
    </row>
    <row r="9" spans="2:8" x14ac:dyDescent="0.4">
      <c r="C9" s="12">
        <f>PMT(C5/12,C4,-C3)</f>
        <v>664809.15379135346</v>
      </c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4">
      <c r="B10" s="41" t="s">
        <v>160</v>
      </c>
      <c r="C10" s="5">
        <v>16</v>
      </c>
      <c r="D10" s="11">
        <f t="dataTable" ref="D10:H15" dt2D="1" dtr="1" r1="C5" r2="C4"/>
        <v>964283.47557920043</v>
      </c>
      <c r="E10" s="11">
        <v>971048.2467696853</v>
      </c>
      <c r="F10" s="11">
        <v>977840.50296587951</v>
      </c>
      <c r="G10" s="11">
        <v>984660.20466487913</v>
      </c>
      <c r="H10" s="11">
        <v>991507.31149017578</v>
      </c>
    </row>
    <row r="11" spans="2:8" x14ac:dyDescent="0.4">
      <c r="B11" s="41"/>
      <c r="C11" s="5">
        <v>20</v>
      </c>
      <c r="D11" s="11">
        <v>776526.6020800909</v>
      </c>
      <c r="E11" s="11">
        <v>783244.49332829146</v>
      </c>
      <c r="F11" s="11">
        <v>789996.78071734204</v>
      </c>
      <c r="G11" s="11">
        <v>796783.4110605988</v>
      </c>
      <c r="H11" s="11">
        <v>803604.32941465976</v>
      </c>
    </row>
    <row r="12" spans="2:8" x14ac:dyDescent="0.4">
      <c r="B12" s="41"/>
      <c r="C12" s="5">
        <v>24</v>
      </c>
      <c r="D12" s="11">
        <v>651373.83256161073</v>
      </c>
      <c r="E12" s="11">
        <v>658070.84601102665</v>
      </c>
      <c r="F12" s="11">
        <v>664809.15379135346</v>
      </c>
      <c r="G12" s="11">
        <v>671588.68654718122</v>
      </c>
      <c r="H12" s="11">
        <v>678409.37184276222</v>
      </c>
    </row>
    <row r="13" spans="2:8" x14ac:dyDescent="0.4">
      <c r="B13" s="41"/>
      <c r="C13" s="5">
        <v>28</v>
      </c>
      <c r="D13" s="11">
        <v>561994.83365977008</v>
      </c>
      <c r="E13" s="11">
        <v>568685.82324124884</v>
      </c>
      <c r="F13" s="11">
        <v>575424.99433259817</v>
      </c>
      <c r="G13" s="11">
        <v>582212.25842648174</v>
      </c>
      <c r="H13" s="11">
        <v>589047.5220859726</v>
      </c>
    </row>
    <row r="14" spans="2:8" x14ac:dyDescent="0.4">
      <c r="B14" s="41"/>
      <c r="C14" s="5">
        <v>32</v>
      </c>
      <c r="D14" s="11">
        <v>494974.43820233486</v>
      </c>
      <c r="E14" s="11">
        <v>501668.68303679809</v>
      </c>
      <c r="F14" s="11">
        <v>508417.98594485264</v>
      </c>
      <c r="G14" s="11">
        <v>515222.23579029256</v>
      </c>
      <c r="H14" s="11">
        <v>522081.31404868787</v>
      </c>
    </row>
    <row r="15" spans="2:8" x14ac:dyDescent="0.4">
      <c r="B15" s="41"/>
      <c r="C15" s="5">
        <v>36</v>
      </c>
      <c r="D15" s="11">
        <v>442859.77510265529</v>
      </c>
      <c r="E15" s="11">
        <v>449563.45656998217</v>
      </c>
      <c r="F15" s="11">
        <v>456329.06177332671</v>
      </c>
      <c r="G15" s="11">
        <v>463156.45298057911</v>
      </c>
      <c r="H15" s="11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E7" sqref="E7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39" t="s">
        <v>167</v>
      </c>
      <c r="B1" s="39"/>
      <c r="C1" s="39"/>
      <c r="D1" s="39"/>
      <c r="E1" s="39"/>
      <c r="F1" s="39"/>
    </row>
    <row r="3" spans="1:6" x14ac:dyDescent="0.4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4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 t="shared" ref="F4:F15" si="0">D4*E4</f>
        <v>4180000</v>
      </c>
    </row>
    <row r="5" spans="1:6" x14ac:dyDescent="0.4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 t="shared" si="0"/>
        <v>3006000</v>
      </c>
    </row>
    <row r="6" spans="1:6" x14ac:dyDescent="0.4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 t="shared" si="0"/>
        <v>3870000</v>
      </c>
    </row>
    <row r="7" spans="1:6" x14ac:dyDescent="0.4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 t="shared" si="0"/>
        <v>3850000</v>
      </c>
    </row>
    <row r="8" spans="1:6" x14ac:dyDescent="0.4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 t="shared" si="0"/>
        <v>2772000</v>
      </c>
    </row>
    <row r="9" spans="1:6" x14ac:dyDescent="0.4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 t="shared" si="0"/>
        <v>3294000</v>
      </c>
    </row>
    <row r="10" spans="1:6" x14ac:dyDescent="0.4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 t="shared" si="0"/>
        <v>4175000</v>
      </c>
    </row>
    <row r="11" spans="1:6" x14ac:dyDescent="0.4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 t="shared" si="0"/>
        <v>4560000</v>
      </c>
    </row>
    <row r="12" spans="1:6" x14ac:dyDescent="0.4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 t="shared" si="0"/>
        <v>4300000</v>
      </c>
    </row>
    <row r="13" spans="1:6" x14ac:dyDescent="0.4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 t="shared" si="0"/>
        <v>3507000</v>
      </c>
    </row>
    <row r="14" spans="1:6" x14ac:dyDescent="0.4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 t="shared" si="0"/>
        <v>2196000</v>
      </c>
    </row>
    <row r="15" spans="1:6" x14ac:dyDescent="0.4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 t="shared" si="0"/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tabSelected="1" workbookViewId="0">
      <selection activeCell="G14" sqref="G14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39" t="s">
        <v>181</v>
      </c>
      <c r="B1" s="39"/>
      <c r="C1" s="39"/>
      <c r="D1" s="39"/>
      <c r="E1" s="39"/>
      <c r="F1" s="39"/>
      <c r="G1" s="39"/>
    </row>
    <row r="3" spans="1:7" x14ac:dyDescent="0.4">
      <c r="A3" s="5" t="s">
        <v>179</v>
      </c>
      <c r="B3" s="5" t="s">
        <v>180</v>
      </c>
      <c r="C3" s="28" t="s">
        <v>182</v>
      </c>
      <c r="D3" s="5" t="s">
        <v>187</v>
      </c>
      <c r="E3" s="30" t="s">
        <v>188</v>
      </c>
      <c r="F3" s="5" t="s">
        <v>184</v>
      </c>
      <c r="G3" s="5" t="s">
        <v>183</v>
      </c>
    </row>
    <row r="4" spans="1:7" x14ac:dyDescent="0.4">
      <c r="A4" s="5" t="s">
        <v>189</v>
      </c>
      <c r="B4" s="5" t="s">
        <v>198</v>
      </c>
      <c r="C4" s="30">
        <v>1</v>
      </c>
      <c r="D4" s="18">
        <v>150000</v>
      </c>
      <c r="E4" s="29">
        <v>0.05</v>
      </c>
      <c r="F4" s="17" t="s">
        <v>186</v>
      </c>
      <c r="G4" s="18">
        <f>D4-(D4*E4)</f>
        <v>142500</v>
      </c>
    </row>
    <row r="5" spans="1:7" x14ac:dyDescent="0.4">
      <c r="A5" s="5" t="s">
        <v>190</v>
      </c>
      <c r="B5" s="5" t="s">
        <v>199</v>
      </c>
      <c r="C5" s="30">
        <v>3</v>
      </c>
      <c r="D5" s="18">
        <v>360000</v>
      </c>
      <c r="E5" s="29">
        <v>0.1</v>
      </c>
      <c r="F5" s="17" t="s">
        <v>185</v>
      </c>
      <c r="G5" s="18">
        <f t="shared" ref="G5:G12" si="0">D5-(D5*E5)</f>
        <v>324000</v>
      </c>
    </row>
    <row r="6" spans="1:7" x14ac:dyDescent="0.4">
      <c r="A6" s="5" t="s">
        <v>191</v>
      </c>
      <c r="B6" s="5" t="s">
        <v>198</v>
      </c>
      <c r="C6" s="30">
        <v>3</v>
      </c>
      <c r="D6" s="18">
        <v>450000</v>
      </c>
      <c r="E6" s="29">
        <v>0.12</v>
      </c>
      <c r="F6" s="17" t="s">
        <v>186</v>
      </c>
      <c r="G6" s="18">
        <f t="shared" si="0"/>
        <v>396000</v>
      </c>
    </row>
    <row r="7" spans="1:7" x14ac:dyDescent="0.4">
      <c r="A7" s="5" t="s">
        <v>193</v>
      </c>
      <c r="B7" s="5" t="s">
        <v>198</v>
      </c>
      <c r="C7" s="30">
        <v>3</v>
      </c>
      <c r="D7" s="18">
        <v>450000</v>
      </c>
      <c r="E7" s="29">
        <v>0.12</v>
      </c>
      <c r="F7" s="17" t="s">
        <v>186</v>
      </c>
      <c r="G7" s="18">
        <f t="shared" si="0"/>
        <v>396000</v>
      </c>
    </row>
    <row r="8" spans="1:7" x14ac:dyDescent="0.4">
      <c r="A8" s="5" t="s">
        <v>194</v>
      </c>
      <c r="B8" s="5" t="s">
        <v>198</v>
      </c>
      <c r="C8" s="30">
        <v>6</v>
      </c>
      <c r="D8" s="18">
        <v>900000</v>
      </c>
      <c r="E8" s="29">
        <v>0.25</v>
      </c>
      <c r="F8" s="17" t="s">
        <v>186</v>
      </c>
      <c r="G8" s="18">
        <f t="shared" si="0"/>
        <v>675000</v>
      </c>
    </row>
    <row r="9" spans="1:7" x14ac:dyDescent="0.4">
      <c r="A9" s="5" t="s">
        <v>192</v>
      </c>
      <c r="B9" s="5" t="s">
        <v>199</v>
      </c>
      <c r="C9" s="30">
        <v>1</v>
      </c>
      <c r="D9" s="18">
        <v>120000</v>
      </c>
      <c r="E9" s="29">
        <v>0</v>
      </c>
      <c r="F9" s="17" t="s">
        <v>185</v>
      </c>
      <c r="G9" s="18">
        <f t="shared" si="0"/>
        <v>120000</v>
      </c>
    </row>
    <row r="10" spans="1:7" x14ac:dyDescent="0.4">
      <c r="A10" s="5" t="s">
        <v>195</v>
      </c>
      <c r="B10" s="5" t="s">
        <v>199</v>
      </c>
      <c r="C10" s="30">
        <v>6</v>
      </c>
      <c r="D10" s="18">
        <v>720000</v>
      </c>
      <c r="E10" s="29">
        <v>0.2</v>
      </c>
      <c r="F10" s="17" t="s">
        <v>185</v>
      </c>
      <c r="G10" s="18">
        <f t="shared" si="0"/>
        <v>576000</v>
      </c>
    </row>
    <row r="11" spans="1:7" x14ac:dyDescent="0.4">
      <c r="A11" s="5" t="s">
        <v>196</v>
      </c>
      <c r="B11" s="5" t="s">
        <v>198</v>
      </c>
      <c r="C11" s="30">
        <v>1</v>
      </c>
      <c r="D11" s="18">
        <v>150000</v>
      </c>
      <c r="E11" s="29">
        <v>0.05</v>
      </c>
      <c r="F11" s="17" t="s">
        <v>186</v>
      </c>
      <c r="G11" s="18">
        <f t="shared" si="0"/>
        <v>142500</v>
      </c>
    </row>
    <row r="12" spans="1:7" x14ac:dyDescent="0.4">
      <c r="A12" s="5" t="s">
        <v>197</v>
      </c>
      <c r="B12" s="5" t="s">
        <v>199</v>
      </c>
      <c r="C12" s="30">
        <v>3</v>
      </c>
      <c r="D12" s="18">
        <v>360000</v>
      </c>
      <c r="E12" s="29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topLeftCell="A7" workbookViewId="0">
      <selection sqref="A1:E1"/>
    </sheetView>
  </sheetViews>
  <sheetFormatPr defaultRowHeight="17.399999999999999" x14ac:dyDescent="0.4"/>
  <sheetData>
    <row r="1" spans="1:5" ht="21" x14ac:dyDescent="0.4">
      <c r="A1" s="39" t="s">
        <v>205</v>
      </c>
      <c r="B1" s="39"/>
      <c r="C1" s="39"/>
      <c r="D1" s="39"/>
      <c r="E1" s="39"/>
    </row>
    <row r="3" spans="1:5" x14ac:dyDescent="0.4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4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4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4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4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4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4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4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유건 이</cp:lastModifiedBy>
  <dcterms:created xsi:type="dcterms:W3CDTF">2025-02-05T04:40:07Z</dcterms:created>
  <dcterms:modified xsi:type="dcterms:W3CDTF">2026-07-20T15:36:02Z</dcterms:modified>
</cp:coreProperties>
</file>