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a99f0ea2953d8c/바탕 화면/"/>
    </mc:Choice>
  </mc:AlternateContent>
  <xr:revisionPtr revIDLastSave="0" documentId="8_{78A86388-30B4-430A-ABA7-8995EA92CE43}" xr6:coauthVersionLast="47" xr6:coauthVersionMax="47" xr10:uidLastSave="{00000000-0000-0000-0000-000000000000}"/>
  <bookViews>
    <workbookView xWindow="-108" yWindow="-108" windowWidth="23256" windowHeight="12456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D4" i="4"/>
  <c r="D5" i="4"/>
  <c r="D6" i="4"/>
  <c r="D7" i="4"/>
  <c r="D8" i="4"/>
  <c r="D9" i="4"/>
  <c r="D10" i="4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<sst xmlns="http://schemas.openxmlformats.org/spreadsheetml/2006/main" count="290" uniqueCount="198">
  <si>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</si>
  <si>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</si>
  <si>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</si>
  <si>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</si>
  <si>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</si>
  <si>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</si>
  <si>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</si>
  <si>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</si>
  <si>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</si>
  <si>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</si>
  <si>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물량(ton)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</si>
  <si>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</si>
  <si>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</si>
  <si>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</si>
  <si>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</si>
  <si>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</si>
  <si>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</si>
  <si>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</si>
  <si>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</si>
  <si>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</si>
  <si>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</si>
  <si>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</si>
  <si>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</si>
  <si>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</si>
  <si>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</si>
  <si>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</si>
  <si>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</si>
  <si>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</si>
  <si>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</si>
  <si>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</si>
  <si>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</si>
  <si>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</si>
  <si>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</si>
  <si>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</si>
  <si>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</si>
  <si>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</si>
  <si>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</si>
  <si>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</si>
  <si>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</si>
  <si>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</si>
  <si>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</si>
  <si>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</si>
  <si>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</si>
  <si>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</si>
  <si>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</si>
  <si>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</si>
  <si>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</si>
  <si>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</si>
  <si>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</si>
  <si>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</si>
  <si>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</si>
  <si>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</si>
  <si>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</si>
  <si>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</si>
  <si>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</si>
  <si>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</si>
  <si>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</si>
  <si>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</si>
  <si>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</si>
  <si>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</si>
  <si>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</si>
  <si>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</si>
  <si>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</si>
  <si>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</si>
  <si>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</si>
  <si>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</si>
  <si>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</si>
  <si>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</si>
  <si>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</si>
  <si>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</si>
  <si>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</si>
  <si>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</si>
  <si>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</si>
  <si>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</si>
  <si>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</si>
  <si>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</si>
  <si>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</si>
  <si>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</si>
  <si>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</si>
  <si>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</si>
  <si>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</si>
  <si>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</si>
  <si>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</si>
  <si>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</si>
  <si>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</si>
  <si>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</si>
  <si>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</si>
  <si>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</si>
  <si>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</si>
  <si>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</si>
  <si>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</si>
  <si>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</si>
  <si>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</si>
  <si>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</si>
  <si>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</si>
  <si>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</si>
  <si>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</si>
  <si>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</si>
  <si>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</si>
  <si>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</si>
  <si>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</si>
  <si>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</si>
  <si>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</si>
  <si>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</si>
  <si>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</si>
  <si>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</si>
  <si>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</si>
  <si>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</si>
  <si>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</si>
  <si>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</si>
  <si>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</si>
  <si>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</si>
  <si>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</si>
  <si>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</si>
  <si>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</si>
  <si>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</si>
  <si>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</si>
  <si>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</si>
  <si>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</si>
  <si>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</si>
  <si>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</si>
  <si>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</si>
  <si>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</si>
  <si>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</si>
  <si>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</si>
  <si>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</si>
  <si>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</si>
  <si>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</si>
  <si>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</si>
  <si>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</si>
  <si>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</si>
  <si>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</si>
  <si>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</si>
  <si>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</si>
  <si>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</si>
  <si>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</si>
  <si>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</si>
  <si>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</si>
  <si>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</si>
  <si>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</si>
  <si>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</si>
  <si>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</si>
  <si>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</si>
  <si>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</si>
  <si>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</si>
  <si>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</si>
  <si>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</si>
  <si>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</si>
  <si>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</si>
  <si>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</si>
  <si>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</si>
  <si>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</si>
  <si>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</si>
  <si>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</si>
  <si>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</si>
  <si>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</si>
  <si>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</si>
  <si>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</si>
  <si>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</si>
  <si>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</si>
  <si>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</si>
  <si>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</si>
  <si>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</si>
  <si>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</si>
  <si>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</si>
  <si>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</si>
  <si>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</si>
  <si>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</si>
  <si>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</si>
  <si>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</si>
  <si>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이름,반,국어,영어,수학,평균</t>
  </si>
  <si>
    <t>유정윤,1반,86,80,85,83.7</t>
  </si>
  <si>
    <t>차소원,3반,92,93,96,93.7</t>
  </si>
  <si>
    <t>오범규,2반,81,82,80,81.0</t>
  </si>
  <si>
    <t>황지원,2반,70,73,73,72.0</t>
  </si>
  <si>
    <t>백종성,2반,91,83,88,87.3</t>
  </si>
  <si>
    <t>고인숙,3반,77,76,80,77.7</t>
  </si>
  <si>
    <t>신대웅,1반,86,90,91,89.0</t>
  </si>
  <si>
    <t>이종혁,2반,55,51,56,54.0</t>
  </si>
  <si>
    <t>손효린,1반,62,65,59,62.0</t>
  </si>
  <si>
    <t>김유홍,3반,88,91,93,90.7</t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</si>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</sst>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mm&quot;월&quot;\ dd&quot;일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NumberFormat="1">
      <alignment vertical="center"/>
    </xf>
  </cellXfs>
  <cellStyles count="8"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6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/>
  </sheetViews>
  <sheetFormatPr defaultRowHeight="17.399999999999999" x14ac:dyDescent="0.4"/>
  <cols>
    <col min="1" max="1" width="8.796875" bestFit="1" customWidth="1"/>
    <col min="2" max="2" width="12.296875" bestFit="1" customWidth="1"/>
    <col min="3" max="3" width="9.5" bestFit="1" customWidth="1"/>
    <col min="4" max="4" width="12.29687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/>
  </sheetViews>
  <sheetFormatPr defaultRowHeight="17.399999999999999" x14ac:dyDescent="0.4"/>
  <cols>
    <col min="2" max="2" width="9.5" bestFit="1" customWidth="1"/>
    <col min="7" max="7" width="10.59765625" bestFit="1" customWidth="1"/>
  </cols>
  <sheetData>
    <row r="1" spans="1:7" x14ac:dyDescent="0.4">
      <c r="A1" t="s">
        <v>2</v>
      </c>
    </row>
    <row r="3" spans="1:7" x14ac:dyDescent="0.4">
      <c r="A3" s="1" t="s">
        <v>3</v>
      </c>
      <c r="B3" s="1" t="s">
        <v>21</v>
      </c>
      <c r="C3" s="1" t="s">
        <v>1</v>
      </c>
      <c r="D3" s="1" t="s">
        <v>6</v>
      </c>
      <c r="E3" s="1" t="s">
        <v>10</v>
      </c>
      <c r="F3" s="1" t="s">
        <v>5</v>
      </c>
      <c r="G3" s="1" t="s">
        <v>4</v>
      </c>
    </row>
    <row r="4" spans="1:7" x14ac:dyDescent="0.4">
      <c r="A4" s="1" t="s">
        <v>22</v>
      </c>
      <c r="B4" s="4">
        <v>45383</v>
      </c>
      <c r="C4" s="1" t="s">
        <v>11</v>
      </c>
      <c r="D4" s="1" t="s">
        <v>7</v>
      </c>
      <c r="E4" s="1">
        <v>7.5</v>
      </c>
      <c r="F4" s="1">
        <v>6</v>
      </c>
      <c r="G4" s="5">
        <v>2200000</v>
      </c>
    </row>
    <row r="5" spans="1:7" x14ac:dyDescent="0.4">
      <c r="A5" s="1" t="s">
        <v>23</v>
      </c>
      <c r="B5" s="4">
        <v>45385</v>
      </c>
      <c r="C5" s="1" t="s">
        <v>12</v>
      </c>
      <c r="D5" s="1" t="s">
        <v>8</v>
      </c>
      <c r="E5" s="1">
        <v>3</v>
      </c>
      <c r="F5" s="1">
        <v>3</v>
      </c>
      <c r="G5" s="5">
        <v>800000</v>
      </c>
    </row>
    <row r="6" spans="1:7" x14ac:dyDescent="0.4">
      <c r="A6" s="1" t="s">
        <v>26</v>
      </c>
      <c r="B6" s="4">
        <v>45386</v>
      </c>
      <c r="C6" s="1" t="s">
        <v>13</v>
      </c>
      <c r="D6" s="1" t="s">
        <v>7</v>
      </c>
      <c r="E6" s="1">
        <v>5</v>
      </c>
      <c r="F6" s="1">
        <v>5</v>
      </c>
      <c r="G6" s="5">
        <v>2000000</v>
      </c>
    </row>
    <row r="7" spans="1:7" x14ac:dyDescent="0.4">
      <c r="A7" s="1" t="s">
        <v>27</v>
      </c>
      <c r="B7" s="4">
        <v>45388</v>
      </c>
      <c r="C7" s="1" t="s">
        <v>14</v>
      </c>
      <c r="D7" s="1" t="s">
        <v>9</v>
      </c>
      <c r="E7" s="1">
        <v>12</v>
      </c>
      <c r="F7" s="1">
        <v>9</v>
      </c>
      <c r="G7" s="5">
        <v>3600000</v>
      </c>
    </row>
    <row r="8" spans="1:7" x14ac:dyDescent="0.4">
      <c r="A8" s="1" t="s">
        <v>24</v>
      </c>
      <c r="B8" s="4">
        <v>45388</v>
      </c>
      <c r="C8" s="1" t="s">
        <v>15</v>
      </c>
      <c r="D8" s="1" t="s">
        <v>7</v>
      </c>
      <c r="E8" s="1">
        <v>7.5</v>
      </c>
      <c r="F8" s="1">
        <v>6</v>
      </c>
      <c r="G8" s="5">
        <v>2200000</v>
      </c>
    </row>
    <row r="9" spans="1:7" x14ac:dyDescent="0.4">
      <c r="A9" s="1" t="s">
        <v>28</v>
      </c>
      <c r="B9" s="4">
        <v>45393</v>
      </c>
      <c r="C9" s="1" t="s">
        <v>16</v>
      </c>
      <c r="D9" s="1" t="s">
        <v>7</v>
      </c>
      <c r="E9" s="1">
        <v>8</v>
      </c>
      <c r="F9" s="1">
        <v>6</v>
      </c>
      <c r="G9" s="5">
        <v>2400000</v>
      </c>
    </row>
    <row r="10" spans="1:7" x14ac:dyDescent="0.4">
      <c r="A10" s="1" t="s">
        <v>25</v>
      </c>
      <c r="B10" s="4">
        <v>45394</v>
      </c>
      <c r="C10" s="1" t="s">
        <v>17</v>
      </c>
      <c r="D10" s="1" t="s">
        <v>9</v>
      </c>
      <c r="E10" s="1">
        <v>15</v>
      </c>
      <c r="F10" s="1">
        <v>12</v>
      </c>
      <c r="G10" s="5">
        <v>4200000</v>
      </c>
    </row>
    <row r="11" spans="1:7" x14ac:dyDescent="0.4">
      <c r="A11" s="1" t="s">
        <v>29</v>
      </c>
      <c r="B11" s="4">
        <v>45394</v>
      </c>
      <c r="C11" s="1" t="s">
        <v>18</v>
      </c>
      <c r="D11" s="1" t="s">
        <v>8</v>
      </c>
      <c r="E11" s="1">
        <v>2.5</v>
      </c>
      <c r="F11" s="1">
        <v>3</v>
      </c>
      <c r="G11" s="5">
        <v>700000</v>
      </c>
    </row>
    <row r="12" spans="1:7" x14ac:dyDescent="0.4">
      <c r="A12" s="1" t="s">
        <v>30</v>
      </c>
      <c r="B12" s="4">
        <v>45398</v>
      </c>
      <c r="C12" s="1" t="s">
        <v>19</v>
      </c>
      <c r="D12" s="1" t="s">
        <v>7</v>
      </c>
      <c r="E12" s="1">
        <v>5</v>
      </c>
      <c r="F12" s="1">
        <v>5</v>
      </c>
      <c r="G12" s="5">
        <v>2000000</v>
      </c>
    </row>
    <row r="13" spans="1:7" x14ac:dyDescent="0.4">
      <c r="A13" s="1" t="s">
        <v>31</v>
      </c>
      <c r="B13" s="4">
        <v>45401</v>
      </c>
      <c r="C13" s="1" t="s">
        <v>20</v>
      </c>
      <c r="D13" s="1" t="s">
        <v>9</v>
      </c>
      <c r="E13" s="1">
        <v>10</v>
      </c>
      <c r="F13" s="1">
        <v>8</v>
      </c>
      <c r="G13" s="5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A13"/>
  <sheetViews>
    <sheetView workbookViewId="0"/>
  </sheetViews>
  <sheetFormatPr defaultRowHeight="17.399999999999999" x14ac:dyDescent="0.4"/>
  <sheetData>
    <row r="1" spans="1:1" x14ac:dyDescent="0.4">
      <c r="A1" t="s">
        <v>169</v>
      </c>
    </row>
    <row r="3" spans="1:1" x14ac:dyDescent="0.4">
      <c r="A3" t="s">
        <v>170</v>
      </c>
    </row>
    <row r="4" spans="1:1" x14ac:dyDescent="0.4">
      <c r="A4" t="s">
        <v>171</v>
      </c>
    </row>
    <row r="5" spans="1:1" x14ac:dyDescent="0.4">
      <c r="A5" t="s">
        <v>172</v>
      </c>
    </row>
    <row r="6" spans="1:1" x14ac:dyDescent="0.4">
      <c r="A6" t="s">
        <v>173</v>
      </c>
    </row>
    <row r="7" spans="1:1" x14ac:dyDescent="0.4">
      <c r="A7" t="s">
        <v>174</v>
      </c>
    </row>
    <row r="8" spans="1:1" x14ac:dyDescent="0.4">
      <c r="A8" t="s">
        <v>175</v>
      </c>
    </row>
    <row r="9" spans="1:1" x14ac:dyDescent="0.4">
      <c r="A9" t="s">
        <v>176</v>
      </c>
    </row>
    <row r="10" spans="1:1" x14ac:dyDescent="0.4">
      <c r="A10" t="s">
        <v>177</v>
      </c>
    </row>
    <row r="11" spans="1:1" x14ac:dyDescent="0.4">
      <c r="A11" t="s">
        <v>178</v>
      </c>
    </row>
    <row r="12" spans="1:1" x14ac:dyDescent="0.4">
      <c r="A12" t="s">
        <v>179</v>
      </c>
    </row>
    <row r="13" spans="1:1" x14ac:dyDescent="0.4">
      <c r="A13" t="s">
        <v>180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workbookViewId="0">
      <selection activeCell="K1" sqref="K1:K5"/>
    </sheetView>
  </sheetViews>
  <sheetFormatPr defaultRowHeight="17.399999999999999" x14ac:dyDescent="0.4"/>
  <cols>
    <col min="2" max="2" width="10.69921875" bestFit="1" customWidth="1"/>
    <col min="4" max="4" width="12.59765625" bestFit="1" customWidth="1"/>
    <col min="10" max="11" width="9.59765625" customWidth="1"/>
  </cols>
  <sheetData>
    <row r="1" spans="1:11" x14ac:dyDescent="0.4">
      <c r="A1" s="14" t="s">
        <v>101</v>
      </c>
      <c r="B1" s="15" t="s">
        <v>102</v>
      </c>
      <c r="F1" s="14" t="s">
        <v>115</v>
      </c>
      <c r="G1" s="15" t="s">
        <v>132</v>
      </c>
    </row>
    <row r="2" spans="1:11" x14ac:dyDescent="0.4">
      <c r="A2" s="3" t="s">
        <v>103</v>
      </c>
      <c r="B2" s="3" t="s">
        <v>104</v>
      </c>
      <c r="C2" s="3" t="s">
        <v>105</v>
      </c>
      <c r="D2" s="16" t="s">
        <v>106</v>
      </c>
      <c r="F2" s="3" t="s">
        <v>131</v>
      </c>
      <c r="G2" s="3" t="s">
        <v>116</v>
      </c>
      <c r="H2" s="3" t="s">
        <v>118</v>
      </c>
      <c r="I2" s="3" t="s">
        <v>117</v>
      </c>
    </row>
    <row r="3" spans="1:11" x14ac:dyDescent="0.4">
      <c r="A3" s="3" t="s">
        <v>108</v>
      </c>
      <c r="B3" s="8">
        <v>45509</v>
      </c>
      <c r="C3" s="3">
        <v>5</v>
      </c>
      <c r="D3" s="8">
        <f>IF((WEEKDAY(B3,2)+5)=6,B3+7,IF((WEEKDAY(B3,2)+5)=7,B3+6,B3+5))</f>
        <v>45516</v>
      </c>
      <c r="F3" s="3" t="s">
        <v>129</v>
      </c>
      <c r="G3" s="3" t="s">
        <v>119</v>
      </c>
      <c r="H3" s="3" t="s">
        <v>124</v>
      </c>
      <c r="I3" s="3">
        <v>7.64</v>
      </c>
      <c r="K3" s="29"/>
    </row>
    <row r="4" spans="1:11" x14ac:dyDescent="0.4">
      <c r="A4" s="3" t="s">
        <v>109</v>
      </c>
      <c r="B4" s="8">
        <v>45510</v>
      </c>
      <c r="C4" s="3">
        <v>3</v>
      </c>
      <c r="D4" s="8">
        <f t="shared" ref="D4:D10" si="0">IF((WEEKDAY(B4,2)+5)=6,B4+7,IF((WEEKDAY(B4,2)+5)=7,B4+6,B4+5))</f>
        <v>45516</v>
      </c>
      <c r="F4" s="3" t="s">
        <v>130</v>
      </c>
      <c r="G4" s="3" t="s">
        <v>120</v>
      </c>
      <c r="H4" s="3" t="s">
        <v>122</v>
      </c>
      <c r="I4" s="3">
        <v>8.91</v>
      </c>
      <c r="K4" s="30"/>
    </row>
    <row r="5" spans="1:11" x14ac:dyDescent="0.4">
      <c r="A5" s="3" t="s">
        <v>107</v>
      </c>
      <c r="B5" s="8">
        <v>45512</v>
      </c>
      <c r="C5" s="3">
        <v>6</v>
      </c>
      <c r="D5" s="8">
        <f t="shared" si="0"/>
        <v>45517</v>
      </c>
      <c r="F5" s="3" t="s">
        <v>129</v>
      </c>
      <c r="G5" s="3" t="s">
        <v>120</v>
      </c>
      <c r="H5" s="3" t="s">
        <v>125</v>
      </c>
      <c r="I5" s="3">
        <v>8.1300000000000008</v>
      </c>
    </row>
    <row r="6" spans="1:11" x14ac:dyDescent="0.4">
      <c r="A6" s="3" t="s">
        <v>110</v>
      </c>
      <c r="B6" s="8">
        <v>45513</v>
      </c>
      <c r="C6" s="3">
        <v>4</v>
      </c>
      <c r="D6" s="8">
        <f t="shared" si="0"/>
        <v>45518</v>
      </c>
      <c r="F6" s="3" t="s">
        <v>129</v>
      </c>
      <c r="G6" s="3" t="s">
        <v>119</v>
      </c>
      <c r="H6" s="3" t="s">
        <v>127</v>
      </c>
      <c r="I6" s="3">
        <v>6.46</v>
      </c>
    </row>
    <row r="7" spans="1:11" x14ac:dyDescent="0.4">
      <c r="A7" s="3" t="s">
        <v>111</v>
      </c>
      <c r="B7" s="8">
        <v>45517</v>
      </c>
      <c r="C7" s="3">
        <v>3</v>
      </c>
      <c r="D7" s="8">
        <f t="shared" si="0"/>
        <v>45523</v>
      </c>
      <c r="F7" s="3" t="s">
        <v>130</v>
      </c>
      <c r="G7" s="3" t="s">
        <v>119</v>
      </c>
      <c r="H7" s="3" t="s">
        <v>128</v>
      </c>
      <c r="I7" s="3">
        <v>7.59</v>
      </c>
    </row>
    <row r="8" spans="1:11" x14ac:dyDescent="0.4">
      <c r="A8" s="3" t="s">
        <v>112</v>
      </c>
      <c r="B8" s="8">
        <v>45520</v>
      </c>
      <c r="C8" s="3">
        <v>4</v>
      </c>
      <c r="D8" s="8">
        <f t="shared" si="0"/>
        <v>45525</v>
      </c>
      <c r="F8" s="3" t="s">
        <v>129</v>
      </c>
      <c r="G8" s="3" t="s">
        <v>120</v>
      </c>
      <c r="H8" s="3" t="s">
        <v>121</v>
      </c>
      <c r="I8" s="3">
        <v>8.2799999999999994</v>
      </c>
    </row>
    <row r="9" spans="1:11" x14ac:dyDescent="0.4">
      <c r="A9" s="3" t="s">
        <v>113</v>
      </c>
      <c r="B9" s="8">
        <v>45524</v>
      </c>
      <c r="C9" s="3">
        <v>6</v>
      </c>
      <c r="D9" s="8">
        <f t="shared" si="0"/>
        <v>45530</v>
      </c>
      <c r="F9" s="3" t="s">
        <v>130</v>
      </c>
      <c r="G9" s="3" t="s">
        <v>119</v>
      </c>
      <c r="H9" s="3" t="s">
        <v>126</v>
      </c>
      <c r="I9" s="3">
        <v>6.73</v>
      </c>
      <c r="J9" s="22" t="s">
        <v>133</v>
      </c>
      <c r="K9" s="22"/>
    </row>
    <row r="10" spans="1:11" x14ac:dyDescent="0.4">
      <c r="A10" s="3" t="s">
        <v>114</v>
      </c>
      <c r="B10" s="8">
        <v>45526</v>
      </c>
      <c r="C10" s="3">
        <v>5</v>
      </c>
      <c r="D10" s="8">
        <f t="shared" si="0"/>
        <v>45531</v>
      </c>
      <c r="F10" s="3" t="s">
        <v>130</v>
      </c>
      <c r="G10" s="3" t="s">
        <v>120</v>
      </c>
      <c r="H10" s="3" t="s">
        <v>123</v>
      </c>
      <c r="I10" s="3">
        <v>7.32</v>
      </c>
      <c r="J10" s="21"/>
      <c r="K10" s="21"/>
    </row>
    <row r="12" spans="1:11" x14ac:dyDescent="0.4">
      <c r="A12" s="14" t="s">
        <v>134</v>
      </c>
      <c r="B12" s="15" t="s">
        <v>146</v>
      </c>
      <c r="F12" s="14" t="s">
        <v>148</v>
      </c>
      <c r="G12" s="15" t="s">
        <v>162</v>
      </c>
    </row>
    <row r="13" spans="1:11" x14ac:dyDescent="0.4">
      <c r="A13" s="20" t="s">
        <v>63</v>
      </c>
      <c r="B13" s="20" t="s">
        <v>141</v>
      </c>
      <c r="C13" s="20" t="s">
        <v>140</v>
      </c>
      <c r="D13" s="20" t="s">
        <v>62</v>
      </c>
      <c r="F13" s="3" t="s">
        <v>149</v>
      </c>
      <c r="G13" s="3" t="s">
        <v>151</v>
      </c>
      <c r="H13" s="3" t="s">
        <v>150</v>
      </c>
      <c r="I13" s="3" t="s">
        <v>152</v>
      </c>
      <c r="J13" s="16" t="s">
        <v>196</v>
      </c>
    </row>
    <row r="14" spans="1:11" x14ac:dyDescent="0.4">
      <c r="A14" s="19" t="s">
        <v>142</v>
      </c>
      <c r="B14" s="19" t="s">
        <v>139</v>
      </c>
      <c r="C14" s="18">
        <v>480</v>
      </c>
      <c r="D14" s="17">
        <v>2640000</v>
      </c>
      <c r="F14" s="3" t="s">
        <v>156</v>
      </c>
      <c r="G14" s="3">
        <v>3.2</v>
      </c>
      <c r="H14" s="3">
        <v>3.5</v>
      </c>
      <c r="I14" s="3">
        <v>3.1</v>
      </c>
      <c r="J14" s="3"/>
    </row>
    <row r="15" spans="1:11" x14ac:dyDescent="0.4">
      <c r="A15" s="19" t="s">
        <v>142</v>
      </c>
      <c r="B15" s="19" t="s">
        <v>137</v>
      </c>
      <c r="C15" s="18">
        <v>650</v>
      </c>
      <c r="D15" s="17">
        <v>3575000</v>
      </c>
      <c r="F15" s="3" t="s">
        <v>155</v>
      </c>
      <c r="G15" s="3">
        <v>1.5</v>
      </c>
      <c r="H15" s="3">
        <v>2.1</v>
      </c>
      <c r="I15" s="3">
        <v>1.8</v>
      </c>
      <c r="J15" s="3"/>
    </row>
    <row r="16" spans="1:11" x14ac:dyDescent="0.4">
      <c r="A16" s="19" t="s">
        <v>142</v>
      </c>
      <c r="B16" s="19" t="s">
        <v>138</v>
      </c>
      <c r="C16" s="18">
        <v>450</v>
      </c>
      <c r="D16" s="17">
        <v>2475000</v>
      </c>
      <c r="F16" s="3" t="s">
        <v>157</v>
      </c>
      <c r="G16" s="3">
        <v>4.0999999999999996</v>
      </c>
      <c r="H16" s="3">
        <v>4.2</v>
      </c>
      <c r="I16" s="3">
        <v>4.0999999999999996</v>
      </c>
      <c r="J16" s="3"/>
    </row>
    <row r="17" spans="1:10" x14ac:dyDescent="0.4">
      <c r="A17" s="19" t="s">
        <v>143</v>
      </c>
      <c r="B17" s="19" t="s">
        <v>139</v>
      </c>
      <c r="C17" s="18">
        <v>590</v>
      </c>
      <c r="D17" s="17">
        <v>3245000</v>
      </c>
      <c r="F17" s="3" t="s">
        <v>158</v>
      </c>
      <c r="G17" s="3">
        <v>2.5</v>
      </c>
      <c r="H17" s="3">
        <v>2.7</v>
      </c>
      <c r="I17" s="3">
        <v>2.8</v>
      </c>
      <c r="J17" s="3"/>
    </row>
    <row r="18" spans="1:10" x14ac:dyDescent="0.4">
      <c r="A18" s="19" t="s">
        <v>143</v>
      </c>
      <c r="B18" s="19" t="s">
        <v>137</v>
      </c>
      <c r="C18" s="18">
        <v>550</v>
      </c>
      <c r="D18" s="17">
        <v>3025000</v>
      </c>
      <c r="F18" s="3" t="s">
        <v>159</v>
      </c>
      <c r="G18" s="3">
        <v>3.1</v>
      </c>
      <c r="H18" s="3">
        <v>2.9</v>
      </c>
      <c r="I18" s="3">
        <v>3.6</v>
      </c>
      <c r="J18" s="3"/>
    </row>
    <row r="19" spans="1:10" x14ac:dyDescent="0.4">
      <c r="A19" s="19" t="s">
        <v>144</v>
      </c>
      <c r="B19" s="19" t="s">
        <v>136</v>
      </c>
      <c r="C19" s="18">
        <v>620</v>
      </c>
      <c r="D19" s="17">
        <v>3410000</v>
      </c>
      <c r="F19" s="3" t="s">
        <v>154</v>
      </c>
      <c r="G19" s="3">
        <v>2.8</v>
      </c>
      <c r="H19" s="3">
        <v>2.5</v>
      </c>
      <c r="I19" s="3">
        <v>2.7</v>
      </c>
      <c r="J19" s="3"/>
    </row>
    <row r="20" spans="1:10" x14ac:dyDescent="0.4">
      <c r="A20" s="19" t="s">
        <v>144</v>
      </c>
      <c r="B20" s="19" t="s">
        <v>138</v>
      </c>
      <c r="C20" s="18">
        <v>500</v>
      </c>
      <c r="D20" s="17">
        <v>2750000</v>
      </c>
      <c r="F20" s="3" t="s">
        <v>153</v>
      </c>
      <c r="G20" s="3">
        <v>0.9</v>
      </c>
      <c r="H20" s="3">
        <v>1.4</v>
      </c>
      <c r="I20" s="3">
        <v>0.8</v>
      </c>
      <c r="J20" s="3"/>
    </row>
    <row r="21" spans="1:10" x14ac:dyDescent="0.4">
      <c r="A21" s="19" t="s">
        <v>145</v>
      </c>
      <c r="B21" s="19" t="s">
        <v>137</v>
      </c>
      <c r="C21" s="18">
        <v>680</v>
      </c>
      <c r="D21" s="17">
        <v>3740000</v>
      </c>
      <c r="F21" s="3" t="s">
        <v>31</v>
      </c>
      <c r="G21" s="3">
        <v>3.1</v>
      </c>
      <c r="H21" s="3">
        <v>2.7</v>
      </c>
      <c r="I21" s="3">
        <v>2.4</v>
      </c>
      <c r="J21" s="3"/>
    </row>
    <row r="22" spans="1:10" x14ac:dyDescent="0.4">
      <c r="A22" s="19" t="s">
        <v>145</v>
      </c>
      <c r="B22" s="19" t="s">
        <v>136</v>
      </c>
      <c r="C22" s="18">
        <v>470</v>
      </c>
      <c r="D22" s="17">
        <v>2585000</v>
      </c>
      <c r="F22" s="3" t="s">
        <v>160</v>
      </c>
      <c r="G22" s="3">
        <v>3.6</v>
      </c>
      <c r="H22" s="3">
        <v>3.9</v>
      </c>
      <c r="I22" s="3">
        <v>3.4</v>
      </c>
      <c r="J22" s="3"/>
    </row>
    <row r="23" spans="1:10" x14ac:dyDescent="0.4">
      <c r="A23" s="23" t="s">
        <v>147</v>
      </c>
      <c r="B23" s="24"/>
      <c r="C23" s="25"/>
      <c r="D23" s="17"/>
      <c r="F23" s="3" t="s">
        <v>161</v>
      </c>
      <c r="G23" s="3">
        <v>3.1</v>
      </c>
      <c r="H23" s="3">
        <v>3.2</v>
      </c>
      <c r="I23" s="3">
        <v>3.5</v>
      </c>
      <c r="J23" s="3"/>
    </row>
    <row r="25" spans="1:10" x14ac:dyDescent="0.4">
      <c r="A25" s="14" t="s">
        <v>135</v>
      </c>
      <c r="B25" s="15" t="s">
        <v>197</v>
      </c>
      <c r="F25" s="26" t="s">
        <v>165</v>
      </c>
      <c r="G25" s="26"/>
    </row>
    <row r="26" spans="1:10" x14ac:dyDescent="0.4">
      <c r="A26" s="3" t="s">
        <v>149</v>
      </c>
      <c r="B26" s="3" t="s">
        <v>163</v>
      </c>
      <c r="C26" s="3" t="s">
        <v>181</v>
      </c>
      <c r="D26" s="16" t="s">
        <v>185</v>
      </c>
      <c r="F26" s="3" t="s">
        <v>164</v>
      </c>
      <c r="G26" s="3" t="s">
        <v>72</v>
      </c>
    </row>
    <row r="27" spans="1:10" x14ac:dyDescent="0.4">
      <c r="A27" s="3" t="s">
        <v>192</v>
      </c>
      <c r="B27" s="3">
        <v>100215368</v>
      </c>
      <c r="C27" s="3" t="s">
        <v>182</v>
      </c>
      <c r="D27" s="3"/>
      <c r="F27" s="3">
        <v>1</v>
      </c>
      <c r="G27" s="3" t="s">
        <v>166</v>
      </c>
    </row>
    <row r="28" spans="1:10" x14ac:dyDescent="0.4">
      <c r="A28" s="3" t="s">
        <v>191</v>
      </c>
      <c r="B28" s="3">
        <v>101433025</v>
      </c>
      <c r="C28" s="3" t="s">
        <v>183</v>
      </c>
      <c r="D28" s="3"/>
      <c r="F28" s="3">
        <v>2</v>
      </c>
      <c r="G28" s="3" t="s">
        <v>167</v>
      </c>
    </row>
    <row r="29" spans="1:10" x14ac:dyDescent="0.4">
      <c r="A29" s="3" t="s">
        <v>190</v>
      </c>
      <c r="B29" s="3">
        <v>101029041</v>
      </c>
      <c r="C29" s="3" t="s">
        <v>183</v>
      </c>
      <c r="D29" s="3"/>
      <c r="F29" s="3">
        <v>3</v>
      </c>
      <c r="G29" s="3" t="s">
        <v>168</v>
      </c>
    </row>
    <row r="30" spans="1:10" x14ac:dyDescent="0.4">
      <c r="A30" s="3" t="s">
        <v>193</v>
      </c>
      <c r="B30" s="3">
        <v>101624257</v>
      </c>
      <c r="C30" s="3" t="s">
        <v>182</v>
      </c>
      <c r="D30" s="3"/>
    </row>
    <row r="31" spans="1:10" x14ac:dyDescent="0.4">
      <c r="A31" s="3" t="s">
        <v>189</v>
      </c>
      <c r="B31" s="3">
        <v>100218961</v>
      </c>
      <c r="C31" s="3" t="s">
        <v>184</v>
      </c>
      <c r="D31" s="3"/>
    </row>
    <row r="32" spans="1:10" x14ac:dyDescent="0.4">
      <c r="A32" s="3" t="s">
        <v>188</v>
      </c>
      <c r="B32" s="3">
        <v>101435487</v>
      </c>
      <c r="C32" s="3" t="s">
        <v>184</v>
      </c>
      <c r="D32" s="3"/>
    </row>
    <row r="33" spans="1:4" x14ac:dyDescent="0.4">
      <c r="A33" s="3" t="s">
        <v>194</v>
      </c>
      <c r="B33" s="3">
        <v>101126698</v>
      </c>
      <c r="C33" s="3" t="s">
        <v>182</v>
      </c>
      <c r="D33" s="3"/>
    </row>
    <row r="34" spans="1:4" x14ac:dyDescent="0.4">
      <c r="A34" s="3" t="s">
        <v>187</v>
      </c>
      <c r="B34" s="3">
        <v>101125804</v>
      </c>
      <c r="C34" s="3" t="s">
        <v>184</v>
      </c>
      <c r="D34" s="3"/>
    </row>
    <row r="35" spans="1:4" x14ac:dyDescent="0.4">
      <c r="A35" s="3" t="s">
        <v>186</v>
      </c>
      <c r="B35" s="3">
        <v>101531523</v>
      </c>
      <c r="C35" s="3" t="s">
        <v>183</v>
      </c>
      <c r="D35" s="3"/>
    </row>
    <row r="36" spans="1:4" x14ac:dyDescent="0.4">
      <c r="A36" s="3" t="s">
        <v>195</v>
      </c>
      <c r="B36" s="3">
        <v>101636857</v>
      </c>
      <c r="C36" s="3" t="s">
        <v>184</v>
      </c>
      <c r="D36" s="3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F15"/>
  <sheetViews>
    <sheetView workbookViewId="0">
      <selection sqref="A1:F1"/>
    </sheetView>
  </sheetViews>
  <sheetFormatPr defaultRowHeight="17.399999999999999" x14ac:dyDescent="0.4"/>
  <cols>
    <col min="2" max="2" width="12.296875" bestFit="1" customWidth="1"/>
    <col min="3" max="3" width="10.69921875" bestFit="1" customWidth="1"/>
    <col min="6" max="6" width="11.69921875" bestFit="1" customWidth="1"/>
  </cols>
  <sheetData>
    <row r="1" spans="1:6" ht="21" x14ac:dyDescent="0.4">
      <c r="A1" s="27" t="s">
        <v>58</v>
      </c>
      <c r="B1" s="27"/>
      <c r="C1" s="27"/>
      <c r="D1" s="27"/>
      <c r="E1" s="27"/>
      <c r="F1" s="27"/>
    </row>
    <row r="3" spans="1:6" x14ac:dyDescent="0.4">
      <c r="A3" s="3" t="s">
        <v>59</v>
      </c>
      <c r="B3" s="3" t="s">
        <v>60</v>
      </c>
      <c r="C3" s="3" t="s">
        <v>63</v>
      </c>
      <c r="D3" s="3" t="s">
        <v>64</v>
      </c>
      <c r="E3" s="3" t="s">
        <v>61</v>
      </c>
      <c r="F3" s="3" t="s">
        <v>62</v>
      </c>
    </row>
    <row r="4" spans="1:6" x14ac:dyDescent="0.4">
      <c r="A4" s="3" t="s">
        <v>66</v>
      </c>
      <c r="B4" s="3" t="s">
        <v>71</v>
      </c>
      <c r="C4" s="8">
        <v>45478</v>
      </c>
      <c r="D4" s="7">
        <v>8500</v>
      </c>
      <c r="E4" s="7">
        <v>2000</v>
      </c>
      <c r="F4" s="7">
        <f t="shared" ref="F4:F15" si="0">D4*E4</f>
        <v>17000000</v>
      </c>
    </row>
    <row r="5" spans="1:6" x14ac:dyDescent="0.4">
      <c r="A5" s="3" t="s">
        <v>68</v>
      </c>
      <c r="B5" s="3" t="s">
        <v>71</v>
      </c>
      <c r="C5" s="8">
        <v>45478</v>
      </c>
      <c r="D5" s="7">
        <v>7600</v>
      </c>
      <c r="E5" s="7">
        <v>1800</v>
      </c>
      <c r="F5" s="7">
        <f t="shared" si="0"/>
        <v>13680000</v>
      </c>
    </row>
    <row r="6" spans="1:6" x14ac:dyDescent="0.4">
      <c r="A6" s="3" t="s">
        <v>67</v>
      </c>
      <c r="B6" s="3" t="s">
        <v>69</v>
      </c>
      <c r="C6" s="8">
        <v>45478</v>
      </c>
      <c r="D6" s="7">
        <v>4800</v>
      </c>
      <c r="E6" s="7">
        <v>1600</v>
      </c>
      <c r="F6" s="7">
        <f t="shared" si="0"/>
        <v>7680000</v>
      </c>
    </row>
    <row r="7" spans="1:6" x14ac:dyDescent="0.4">
      <c r="A7" s="3" t="s">
        <v>65</v>
      </c>
      <c r="B7" s="3" t="s">
        <v>70</v>
      </c>
      <c r="C7" s="8">
        <v>45478</v>
      </c>
      <c r="D7" s="7">
        <v>8500</v>
      </c>
      <c r="E7" s="7">
        <v>1500</v>
      </c>
      <c r="F7" s="7">
        <f t="shared" si="0"/>
        <v>12750000</v>
      </c>
    </row>
    <row r="8" spans="1:6" x14ac:dyDescent="0.4">
      <c r="A8" s="3" t="s">
        <v>65</v>
      </c>
      <c r="B8" s="3" t="s">
        <v>69</v>
      </c>
      <c r="C8" s="8">
        <v>45489</v>
      </c>
      <c r="D8" s="7">
        <v>4800</v>
      </c>
      <c r="E8" s="7">
        <v>2400</v>
      </c>
      <c r="F8" s="7">
        <f t="shared" si="0"/>
        <v>11520000</v>
      </c>
    </row>
    <row r="9" spans="1:6" x14ac:dyDescent="0.4">
      <c r="A9" s="3" t="s">
        <v>66</v>
      </c>
      <c r="B9" s="3" t="s">
        <v>69</v>
      </c>
      <c r="C9" s="8">
        <v>45489</v>
      </c>
      <c r="D9" s="7">
        <v>4800</v>
      </c>
      <c r="E9" s="7">
        <v>1900</v>
      </c>
      <c r="F9" s="7">
        <f t="shared" si="0"/>
        <v>9120000</v>
      </c>
    </row>
    <row r="10" spans="1:6" x14ac:dyDescent="0.4">
      <c r="A10" s="3" t="s">
        <v>67</v>
      </c>
      <c r="B10" s="3" t="s">
        <v>71</v>
      </c>
      <c r="C10" s="8">
        <v>45489</v>
      </c>
      <c r="D10" s="7">
        <v>8500</v>
      </c>
      <c r="E10" s="7">
        <v>1800</v>
      </c>
      <c r="F10" s="7">
        <f t="shared" si="0"/>
        <v>15300000</v>
      </c>
    </row>
    <row r="11" spans="1:6" x14ac:dyDescent="0.4">
      <c r="A11" s="3" t="s">
        <v>68</v>
      </c>
      <c r="B11" s="3" t="s">
        <v>70</v>
      </c>
      <c r="C11" s="8">
        <v>45489</v>
      </c>
      <c r="D11" s="7">
        <v>7600</v>
      </c>
      <c r="E11" s="7">
        <v>1600</v>
      </c>
      <c r="F11" s="7">
        <f t="shared" si="0"/>
        <v>12160000</v>
      </c>
    </row>
    <row r="12" spans="1:6" x14ac:dyDescent="0.4">
      <c r="A12" s="3" t="s">
        <v>67</v>
      </c>
      <c r="B12" s="3" t="s">
        <v>70</v>
      </c>
      <c r="C12" s="8">
        <v>45498</v>
      </c>
      <c r="D12" s="7">
        <v>7600</v>
      </c>
      <c r="E12" s="7">
        <v>2200</v>
      </c>
      <c r="F12" s="7">
        <f t="shared" si="0"/>
        <v>16720000</v>
      </c>
    </row>
    <row r="13" spans="1:6" x14ac:dyDescent="0.4">
      <c r="A13" s="3" t="s">
        <v>68</v>
      </c>
      <c r="B13" s="3" t="s">
        <v>69</v>
      </c>
      <c r="C13" s="8">
        <v>45498</v>
      </c>
      <c r="D13" s="7">
        <v>4800</v>
      </c>
      <c r="E13" s="7">
        <v>2000</v>
      </c>
      <c r="F13" s="7">
        <f t="shared" si="0"/>
        <v>9600000</v>
      </c>
    </row>
    <row r="14" spans="1:6" x14ac:dyDescent="0.4">
      <c r="A14" s="3" t="s">
        <v>66</v>
      </c>
      <c r="B14" s="3" t="s">
        <v>70</v>
      </c>
      <c r="C14" s="8">
        <v>45498</v>
      </c>
      <c r="D14" s="7">
        <v>7600</v>
      </c>
      <c r="E14" s="7">
        <v>1900</v>
      </c>
      <c r="F14" s="7">
        <f t="shared" si="0"/>
        <v>14440000</v>
      </c>
    </row>
    <row r="15" spans="1:6" x14ac:dyDescent="0.4">
      <c r="A15" s="3" t="s">
        <v>65</v>
      </c>
      <c r="B15" s="3" t="s">
        <v>71</v>
      </c>
      <c r="C15" s="8">
        <v>45498</v>
      </c>
      <c r="D15" s="7">
        <v>8500</v>
      </c>
      <c r="E15" s="7">
        <v>1600</v>
      </c>
      <c r="F15" s="7">
        <f t="shared" si="0"/>
        <v>13600000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sqref="A1:F1"/>
    </sheetView>
  </sheetViews>
  <sheetFormatPr defaultRowHeight="17.399999999999999" x14ac:dyDescent="0.4"/>
  <sheetData>
    <row r="1" spans="1:6" ht="21" x14ac:dyDescent="0.4">
      <c r="A1" s="27" t="s">
        <v>100</v>
      </c>
      <c r="B1" s="27"/>
      <c r="C1" s="27"/>
      <c r="D1" s="27"/>
      <c r="E1" s="27"/>
      <c r="F1" s="27"/>
    </row>
    <row r="3" spans="1:6" x14ac:dyDescent="0.4">
      <c r="A3" s="3" t="s">
        <v>72</v>
      </c>
      <c r="B3" s="3" t="s">
        <v>77</v>
      </c>
      <c r="C3" s="3" t="s">
        <v>80</v>
      </c>
      <c r="D3" s="3" t="s">
        <v>78</v>
      </c>
      <c r="E3" s="3" t="s">
        <v>79</v>
      </c>
      <c r="F3" s="3" t="s">
        <v>83</v>
      </c>
    </row>
    <row r="4" spans="1:6" x14ac:dyDescent="0.4">
      <c r="A4" s="3" t="s">
        <v>73</v>
      </c>
      <c r="B4" s="3" t="s">
        <v>90</v>
      </c>
      <c r="C4" s="3" t="s">
        <v>97</v>
      </c>
      <c r="D4" s="3">
        <v>35</v>
      </c>
      <c r="E4" s="9">
        <v>2016</v>
      </c>
      <c r="F4" s="3" t="s">
        <v>81</v>
      </c>
    </row>
    <row r="5" spans="1:6" x14ac:dyDescent="0.4">
      <c r="A5" s="3" t="s">
        <v>74</v>
      </c>
      <c r="B5" s="3" t="s">
        <v>91</v>
      </c>
      <c r="C5" s="3" t="s">
        <v>99</v>
      </c>
      <c r="D5" s="10">
        <v>46</v>
      </c>
      <c r="E5" s="3">
        <v>2023</v>
      </c>
      <c r="F5" s="3" t="s">
        <v>82</v>
      </c>
    </row>
    <row r="6" spans="1:6" x14ac:dyDescent="0.4">
      <c r="A6" s="3" t="s">
        <v>75</v>
      </c>
      <c r="B6" s="3" t="s">
        <v>92</v>
      </c>
      <c r="C6" s="3" t="s">
        <v>99</v>
      </c>
      <c r="D6" s="3">
        <v>22</v>
      </c>
      <c r="E6" s="3">
        <v>2024</v>
      </c>
      <c r="F6" s="3" t="s">
        <v>82</v>
      </c>
    </row>
    <row r="7" spans="1:6" x14ac:dyDescent="0.4">
      <c r="A7" s="3" t="s">
        <v>76</v>
      </c>
      <c r="B7" s="3" t="s">
        <v>93</v>
      </c>
      <c r="C7" s="3" t="s">
        <v>97</v>
      </c>
      <c r="D7" s="3">
        <v>25</v>
      </c>
      <c r="E7" s="9">
        <v>2015</v>
      </c>
      <c r="F7" s="3" t="s">
        <v>81</v>
      </c>
    </row>
    <row r="8" spans="1:6" x14ac:dyDescent="0.4">
      <c r="A8" s="3" t="s">
        <v>73</v>
      </c>
      <c r="B8" s="3" t="s">
        <v>89</v>
      </c>
      <c r="C8" s="3" t="s">
        <v>99</v>
      </c>
      <c r="D8" s="10">
        <v>41</v>
      </c>
      <c r="E8" s="9">
        <v>2016</v>
      </c>
      <c r="F8" s="3" t="s">
        <v>81</v>
      </c>
    </row>
    <row r="9" spans="1:6" x14ac:dyDescent="0.4">
      <c r="A9" s="3" t="s">
        <v>75</v>
      </c>
      <c r="B9" s="3" t="s">
        <v>88</v>
      </c>
      <c r="C9" s="3" t="s">
        <v>97</v>
      </c>
      <c r="D9" s="10">
        <v>54</v>
      </c>
      <c r="E9" s="9">
        <v>2017</v>
      </c>
      <c r="F9" s="3" t="s">
        <v>81</v>
      </c>
    </row>
    <row r="10" spans="1:6" x14ac:dyDescent="0.4">
      <c r="A10" s="3" t="s">
        <v>74</v>
      </c>
      <c r="B10" s="3" t="s">
        <v>87</v>
      </c>
      <c r="C10" s="3" t="s">
        <v>99</v>
      </c>
      <c r="D10" s="3">
        <v>33</v>
      </c>
      <c r="E10" s="3">
        <v>2022</v>
      </c>
      <c r="F10" s="3" t="s">
        <v>82</v>
      </c>
    </row>
    <row r="11" spans="1:6" x14ac:dyDescent="0.4">
      <c r="A11" s="3" t="s">
        <v>74</v>
      </c>
      <c r="B11" s="3" t="s">
        <v>86</v>
      </c>
      <c r="C11" s="3" t="s">
        <v>99</v>
      </c>
      <c r="D11" s="3">
        <v>38</v>
      </c>
      <c r="E11" s="9">
        <v>2015</v>
      </c>
      <c r="F11" s="3" t="s">
        <v>81</v>
      </c>
    </row>
    <row r="12" spans="1:6" x14ac:dyDescent="0.4">
      <c r="A12" s="3" t="s">
        <v>73</v>
      </c>
      <c r="B12" s="3" t="s">
        <v>85</v>
      </c>
      <c r="C12" s="3" t="s">
        <v>99</v>
      </c>
      <c r="D12" s="10">
        <v>52</v>
      </c>
      <c r="E12" s="3">
        <v>2023</v>
      </c>
      <c r="F12" s="3" t="s">
        <v>82</v>
      </c>
    </row>
    <row r="13" spans="1:6" x14ac:dyDescent="0.4">
      <c r="A13" s="3" t="s">
        <v>76</v>
      </c>
      <c r="B13" s="3" t="s">
        <v>84</v>
      </c>
      <c r="C13" s="3" t="s">
        <v>97</v>
      </c>
      <c r="D13" s="10">
        <v>49</v>
      </c>
      <c r="E13" s="3">
        <v>2018</v>
      </c>
      <c r="F13" s="3" t="s">
        <v>81</v>
      </c>
    </row>
    <row r="14" spans="1:6" x14ac:dyDescent="0.4">
      <c r="A14" s="3" t="s">
        <v>74</v>
      </c>
      <c r="B14" s="3" t="s">
        <v>94</v>
      </c>
      <c r="C14" s="3" t="s">
        <v>99</v>
      </c>
      <c r="D14" s="3">
        <v>35</v>
      </c>
      <c r="E14" s="9">
        <v>2014</v>
      </c>
      <c r="F14" s="3" t="s">
        <v>81</v>
      </c>
    </row>
    <row r="15" spans="1:6" x14ac:dyDescent="0.4">
      <c r="A15" s="3" t="s">
        <v>73</v>
      </c>
      <c r="B15" s="3" t="s">
        <v>95</v>
      </c>
      <c r="C15" s="3" t="s">
        <v>99</v>
      </c>
      <c r="D15" s="3">
        <v>27</v>
      </c>
      <c r="E15" s="3">
        <v>2023</v>
      </c>
      <c r="F15" s="3" t="s">
        <v>82</v>
      </c>
    </row>
    <row r="16" spans="1:6" x14ac:dyDescent="0.4">
      <c r="A16" s="3" t="s">
        <v>73</v>
      </c>
      <c r="B16" s="3" t="s">
        <v>96</v>
      </c>
      <c r="C16" s="3" t="s">
        <v>97</v>
      </c>
      <c r="D16" s="10">
        <v>51</v>
      </c>
      <c r="E16" s="3">
        <v>2019</v>
      </c>
      <c r="F16" s="3" t="s">
        <v>81</v>
      </c>
    </row>
    <row r="17" spans="1:6" x14ac:dyDescent="0.4">
      <c r="A17" s="3" t="s">
        <v>75</v>
      </c>
      <c r="B17" s="3" t="s">
        <v>98</v>
      </c>
      <c r="C17" s="3" t="s">
        <v>97</v>
      </c>
      <c r="D17" s="3">
        <v>36</v>
      </c>
      <c r="E17" s="3">
        <v>2022</v>
      </c>
      <c r="F17" s="3" t="s">
        <v>82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sqref="A1:F1"/>
    </sheetView>
  </sheetViews>
  <sheetFormatPr defaultRowHeight="17.399999999999999" x14ac:dyDescent="0.4"/>
  <cols>
    <col min="1" max="1" width="12.296875" bestFit="1" customWidth="1"/>
    <col min="5" max="5" width="9.09765625" customWidth="1"/>
    <col min="6" max="6" width="12.59765625" customWidth="1"/>
  </cols>
  <sheetData>
    <row r="1" spans="1:6" ht="21" x14ac:dyDescent="0.4">
      <c r="A1" s="27" t="s">
        <v>32</v>
      </c>
      <c r="B1" s="27"/>
      <c r="C1" s="27"/>
      <c r="D1" s="27"/>
      <c r="E1" s="27"/>
      <c r="F1" s="27"/>
    </row>
    <row r="3" spans="1:6" x14ac:dyDescent="0.4">
      <c r="A3" s="3" t="s">
        <v>46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</row>
    <row r="4" spans="1:6" x14ac:dyDescent="0.4">
      <c r="A4" s="3" t="s">
        <v>38</v>
      </c>
      <c r="B4" s="3">
        <f>20*30</f>
        <v>600</v>
      </c>
      <c r="C4" s="3">
        <v>639</v>
      </c>
      <c r="D4" s="6">
        <f>B4/C4</f>
        <v>0.93896713615023475</v>
      </c>
      <c r="E4" s="13">
        <v>16000</v>
      </c>
      <c r="F4" s="13"/>
    </row>
    <row r="5" spans="1:6" x14ac:dyDescent="0.4">
      <c r="A5" s="3" t="s">
        <v>39</v>
      </c>
      <c r="B5" s="3">
        <f>16*30</f>
        <v>480</v>
      </c>
      <c r="C5" s="3">
        <v>501</v>
      </c>
      <c r="D5" s="6">
        <f t="shared" ref="D5:D11" si="0">B5/C5</f>
        <v>0.95808383233532934</v>
      </c>
      <c r="E5" s="13">
        <v>17000</v>
      </c>
      <c r="F5" s="13"/>
    </row>
    <row r="6" spans="1:6" x14ac:dyDescent="0.4">
      <c r="A6" s="3" t="s">
        <v>40</v>
      </c>
      <c r="B6" s="3">
        <f>15*30</f>
        <v>450</v>
      </c>
      <c r="C6" s="3">
        <v>438</v>
      </c>
      <c r="D6" s="6">
        <f t="shared" si="0"/>
        <v>1.0273972602739727</v>
      </c>
      <c r="E6" s="13">
        <v>17000</v>
      </c>
      <c r="F6" s="13"/>
    </row>
    <row r="7" spans="1:6" x14ac:dyDescent="0.4">
      <c r="A7" s="3" t="s">
        <v>41</v>
      </c>
      <c r="B7" s="3">
        <f>8*30</f>
        <v>240</v>
      </c>
      <c r="C7" s="3">
        <v>193</v>
      </c>
      <c r="D7" s="6">
        <f t="shared" si="0"/>
        <v>1.2435233160621761</v>
      </c>
      <c r="E7" s="13">
        <v>18000</v>
      </c>
      <c r="F7" s="13"/>
    </row>
    <row r="8" spans="1:6" x14ac:dyDescent="0.4">
      <c r="A8" s="3" t="s">
        <v>42</v>
      </c>
      <c r="B8" s="3">
        <f>10*30</f>
        <v>300</v>
      </c>
      <c r="C8" s="3">
        <v>341</v>
      </c>
      <c r="D8" s="6">
        <f t="shared" si="0"/>
        <v>0.87976539589442815</v>
      </c>
      <c r="E8" s="13">
        <v>18500</v>
      </c>
      <c r="F8" s="13"/>
    </row>
    <row r="9" spans="1:6" x14ac:dyDescent="0.4">
      <c r="A9" s="3" t="s">
        <v>43</v>
      </c>
      <c r="B9" s="3">
        <f>12*30</f>
        <v>360</v>
      </c>
      <c r="C9" s="3">
        <v>395</v>
      </c>
      <c r="D9" s="6">
        <f t="shared" si="0"/>
        <v>0.91139240506329111</v>
      </c>
      <c r="E9" s="13">
        <v>20000</v>
      </c>
      <c r="F9" s="13"/>
    </row>
    <row r="10" spans="1:6" x14ac:dyDescent="0.4">
      <c r="A10" s="3" t="s">
        <v>44</v>
      </c>
      <c r="B10" s="3">
        <f>12*30</f>
        <v>360</v>
      </c>
      <c r="C10" s="3">
        <v>327</v>
      </c>
      <c r="D10" s="6">
        <f t="shared" si="0"/>
        <v>1.1009174311926606</v>
      </c>
      <c r="E10" s="13">
        <v>20000</v>
      </c>
      <c r="F10" s="13"/>
    </row>
    <row r="11" spans="1:6" x14ac:dyDescent="0.4">
      <c r="A11" s="3" t="s">
        <v>45</v>
      </c>
      <c r="B11" s="3">
        <f>12*30</f>
        <v>360</v>
      </c>
      <c r="C11" s="3">
        <v>422</v>
      </c>
      <c r="D11" s="6">
        <f t="shared" si="0"/>
        <v>0.85308056872037918</v>
      </c>
      <c r="E11" s="13">
        <v>20000</v>
      </c>
      <c r="F11" s="13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tabSelected="1" topLeftCell="A4" workbookViewId="0">
      <selection activeCell="M18" sqref="M18"/>
    </sheetView>
  </sheetViews>
  <sheetFormatPr defaultRowHeight="17.399999999999999" x14ac:dyDescent="0.4"/>
  <cols>
    <col min="1" max="1" width="2.59765625" customWidth="1"/>
  </cols>
  <sheetData>
    <row r="1" spans="2:6" ht="21" x14ac:dyDescent="0.4">
      <c r="B1" s="28" t="s">
        <v>47</v>
      </c>
      <c r="C1" s="28"/>
      <c r="D1" s="28"/>
      <c r="E1" s="28"/>
      <c r="F1" s="28"/>
    </row>
    <row r="2" spans="2:6" x14ac:dyDescent="0.4">
      <c r="B2" s="11"/>
      <c r="C2" s="11"/>
      <c r="D2" s="11"/>
      <c r="E2" s="11"/>
      <c r="F2" s="11"/>
    </row>
    <row r="3" spans="2:6" x14ac:dyDescent="0.4">
      <c r="B3" s="12" t="s">
        <v>48</v>
      </c>
      <c r="C3" s="12" t="s">
        <v>49</v>
      </c>
      <c r="D3" s="12" t="s">
        <v>50</v>
      </c>
      <c r="E3" s="12" t="s">
        <v>51</v>
      </c>
      <c r="F3" s="12" t="s">
        <v>52</v>
      </c>
    </row>
    <row r="4" spans="2:6" x14ac:dyDescent="0.4">
      <c r="B4" s="12" t="s">
        <v>53</v>
      </c>
      <c r="C4" s="12">
        <v>101</v>
      </c>
      <c r="D4" s="12">
        <v>106</v>
      </c>
      <c r="E4" s="12">
        <v>123</v>
      </c>
      <c r="F4" s="12">
        <f>SUM(C4:E4)</f>
        <v>330</v>
      </c>
    </row>
    <row r="5" spans="2:6" x14ac:dyDescent="0.4">
      <c r="B5" s="12" t="s">
        <v>54</v>
      </c>
      <c r="C5" s="12">
        <v>147</v>
      </c>
      <c r="D5" s="12">
        <v>128</v>
      </c>
      <c r="E5" s="12">
        <v>150</v>
      </c>
      <c r="F5" s="12">
        <f>SUM(C5:E5)</f>
        <v>425</v>
      </c>
    </row>
    <row r="6" spans="2:6" x14ac:dyDescent="0.4">
      <c r="B6" s="12" t="s">
        <v>55</v>
      </c>
      <c r="C6" s="12">
        <v>46</v>
      </c>
      <c r="D6" s="12">
        <v>64</v>
      </c>
      <c r="E6" s="12">
        <v>77</v>
      </c>
      <c r="F6" s="12">
        <f>SUM(C6:E6)</f>
        <v>187</v>
      </c>
    </row>
    <row r="7" spans="2:6" x14ac:dyDescent="0.4">
      <c r="B7" s="12" t="s">
        <v>56</v>
      </c>
      <c r="C7" s="12">
        <v>52</v>
      </c>
      <c r="D7" s="12">
        <v>39</v>
      </c>
      <c r="E7" s="12">
        <v>58</v>
      </c>
      <c r="F7" s="12">
        <f>SUM(C7:E7)</f>
        <v>149</v>
      </c>
    </row>
    <row r="8" spans="2:6" x14ac:dyDescent="0.4">
      <c r="B8" s="12" t="s">
        <v>57</v>
      </c>
      <c r="C8" s="12">
        <v>59</v>
      </c>
      <c r="D8" s="12">
        <v>72</v>
      </c>
      <c r="E8" s="12">
        <v>86</v>
      </c>
      <c r="F8" s="12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혜리 유</cp:lastModifiedBy>
  <dcterms:created xsi:type="dcterms:W3CDTF">2024-04-04T05:45:49Z</dcterms:created>
  <dcterms:modified xsi:type="dcterms:W3CDTF">2025-07-24T05:49:11Z</dcterms:modified>
</cp:coreProperties>
</file>