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윤소연\OneDrive\Desktop\시나공 총정리\길벗컴활1급총정리\엑셀\모의\"/>
    </mc:Choice>
  </mc:AlternateContent>
  <xr:revisionPtr revIDLastSave="0" documentId="13_ncr:1_{DF1FC0BB-6DC0-4274-8DE7-C6B2C022FDC9}" xr6:coauthVersionLast="47" xr6:coauthVersionMax="47" xr10:uidLastSave="{00000000-0000-0000-0000-000000000000}"/>
  <bookViews>
    <workbookView xWindow="-108" yWindow="-108" windowWidth="23256" windowHeight="12456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10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3" i="4" l="1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D37" i="2" l="1" a="1"/>
  <c r="D37" i="2" s="1"/>
  <c r="E37" i="2" a="1"/>
  <c r="E37" i="2" s="1"/>
  <c r="F37" i="2" a="1"/>
  <c r="F37" i="2" s="1"/>
  <c r="D38" i="2" a="1"/>
  <c r="D38" i="2"/>
  <c r="E38" i="2" a="1"/>
  <c r="E38" i="2"/>
  <c r="F38" i="2" a="1"/>
  <c r="F38" i="2"/>
  <c r="D39" i="2" a="1"/>
  <c r="D39" i="2"/>
  <c r="E39" i="2" a="1"/>
  <c r="E39" i="2"/>
  <c r="F39" i="2" a="1"/>
  <c r="F39" i="2" s="1"/>
  <c r="D40" i="2" a="1"/>
  <c r="D40" i="2"/>
  <c r="E40" i="2" a="1"/>
  <c r="E40" i="2" s="1"/>
  <c r="F40" i="2" a="1"/>
  <c r="F40" i="2"/>
  <c r="E36" i="2" a="1"/>
  <c r="E36" i="2" s="1"/>
  <c r="F36" i="2" a="1"/>
  <c r="F36" i="2" s="1"/>
  <c r="D36" i="2" a="1"/>
  <c r="D36" i="2" s="1"/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A40" i="1"/>
  <c r="I5" i="2" a="1"/>
  <c r="I13" i="2" a="1"/>
  <c r="I21" i="2" a="1"/>
  <c r="I29" i="2" a="1"/>
  <c r="I6" i="2" a="1"/>
  <c r="I14" i="2" a="1"/>
  <c r="I22" i="2" a="1"/>
  <c r="I30" i="2" a="1"/>
  <c r="I15" i="2" a="1"/>
  <c r="I23" i="2" a="1"/>
  <c r="I31" i="2" a="1"/>
  <c r="I8" i="2" a="1"/>
  <c r="I16" i="2" a="1"/>
  <c r="I24" i="2" a="1"/>
  <c r="I9" i="2" a="1"/>
  <c r="I17" i="2" a="1"/>
  <c r="I25" i="2" a="1"/>
  <c r="I10" i="2" a="1"/>
  <c r="I26" i="2" a="1"/>
  <c r="I19" i="2" a="1"/>
  <c r="I12" i="2" a="1"/>
  <c r="I28" i="2" a="1"/>
  <c r="I7" i="2" a="1"/>
  <c r="I18" i="2" a="1"/>
  <c r="I11" i="2" a="1"/>
  <c r="I27" i="2" a="1"/>
  <c r="I4" i="2" a="1"/>
  <c r="I20" i="2" a="1"/>
  <c r="I3" i="2" a="1"/>
  <c r="I20" i="2" l="1"/>
  <c r="I4" i="2"/>
  <c r="I27" i="2"/>
  <c r="I11" i="2"/>
  <c r="I18" i="2"/>
  <c r="I7" i="2"/>
  <c r="I28" i="2"/>
  <c r="I12" i="2"/>
  <c r="I19" i="2"/>
  <c r="I26" i="2"/>
  <c r="I10" i="2"/>
  <c r="I25" i="2"/>
  <c r="I17" i="2"/>
  <c r="I9" i="2"/>
  <c r="I24" i="2"/>
  <c r="I16" i="2"/>
  <c r="I8" i="2"/>
  <c r="I31" i="2"/>
  <c r="I23" i="2"/>
  <c r="I15" i="2"/>
  <c r="I30" i="2"/>
  <c r="I22" i="2"/>
  <c r="I14" i="2"/>
  <c r="I6" i="2"/>
  <c r="I29" i="2"/>
  <c r="I21" i="2"/>
  <c r="I13" i="2"/>
  <c r="I5" i="2"/>
  <c r="I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71C7BB-6CBC-4564-AA76-1E4181ABAC9A}" name="MS Access Database_Query" type="1" refreshedVersion="7" background="1">
    <dbPr connection="DSN=MS Access Database;DBQ=C:\Users\윤소연\OneDrive\Desktop\시나공 총정리\길벗컴활1급총정리\엑셀\모의\온라인판매현황.accdb;DefaultDir=C:\Users\윤소연\OneDrive\Desktop\시나공 총정리\길벗컴활1급총정리\엑셀\모의;DriverId=25;FIL=MS Access;MaxBufferSize=2048;PageTimeout=5;" command="SELECT `6월1일`.상품코드, `6월1일`.주문시간, `6월1일`.구분, `6월1일`.결제방법, `6월1일`.결제금액_x000d__x000a_FROM `6월1일` `6월1일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<sst xmlns="http://schemas.openxmlformats.org/spreadsheetml/2006/main" count="534" uniqueCount="259">
  <si>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</si>
  <si>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</si>
  <si>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</si>
  <si>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</si>
  <si>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</si>
  <si>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</si>
  <si>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</si>
  <si>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</si>
  <si>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</si>
  <si>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</si>
  <si>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</si>
  <si>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</si>
  <si>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</si>
  <si>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</si>
  <si>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</si>
  <si>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</si>
  <si>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</si>
  <si>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</si>
  <si>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</si>
  <si>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</si>
  <si>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</si>
  <si>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</si>
  <si>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</si>
  <si>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</si>
  <si>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</si>
  <si>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</si>
  <si>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</si>
  <si>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</si>
  <si>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</si>
  <si>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</si>
  <si>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</si>
  <si>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</si>
  <si>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</si>
  <si>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</si>
  <si>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</si>
  <si>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</si>
  <si>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</si>
  <si>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</si>
  <si>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</si>
  <si>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</si>
  <si>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</si>
  <si>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</si>
  <si>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</si>
  <si>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</si>
  <si>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</si>
  <si>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</si>
  <si>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</si>
  <si>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</si>
  <si>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</si>
  <si>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</si>
  <si>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</si>
  <si>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</si>
  <si>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</si>
  <si>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</si>
  <si>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</si>
  <si>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</si>
  <si>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</si>
  <si>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</si>
  <si>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</si>
  <si>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</si>
  <si>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</si>
  <si>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</si>
  <si>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</si>
  <si>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</si>
  <si>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</si>
  <si>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</si>
  <si>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</si>
  <si>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</si>
  <si>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</si>
  <si>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</si>
  <si>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</si>
  <si>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</si>
  <si>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</si>
  <si>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</si>
  <si>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</si>
  <si>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</si>
  <si>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</si>
  <si>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</si>
  <si>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</si>
  <si>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</si>
  <si>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</si>
  <si>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</si>
  <si>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</si>
  <si>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</si>
  <si>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</si>
  <si>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</si>
  <si>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</si>
  <si>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</si>
  <si>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</si>
  <si>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</si>
  <si>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</si>
  <si>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</si>
  <si>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</si>
  <si>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</si>
  <si>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</si>
  <si>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</si>
  <si>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</si>
  <si>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</si>
  <si>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</si>
  <si>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</si>
  <si>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</si>
  <si>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</si>
  <si>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</si>
  <si>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</si>
  <si>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</si>
  <si>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</si>
  <si>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</si>
  <si>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</si>
  <si>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</si>
  <si>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</si>
  <si>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</si>
  <si>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</si>
  <si>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</si>
  <si>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</si>
  <si>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</si>
  <si>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</si>
  <si>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</si>
  <si>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</si>
  <si>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</si>
  <si>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</si>
  <si>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</si>
  <si>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</si>
  <si>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</si>
  <si>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</si>
  <si>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</si>
  <si>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</si>
  <si>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</si>
  <si>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</si>
  <si>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</si>
  <si>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</si>
  <si>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</si>
  <si>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</si>
  <si>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</si>
  <si>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</si>
  <si>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</si>
  <si>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</si>
  <si>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</si>
  <si>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</si>
  <si>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</si>
  <si>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</si>
  <si>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</si>
  <si>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</si>
  <si>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</si>
  <si>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</si>
  <si>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</si>
  <si>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</si>
  <si>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</si>
  <si>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</si>
  <si>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</si>
  <si>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</si>
  <si>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</si>
  <si>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</si>
  <si>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</si>
  <si>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</si>
  <si>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</si>
  <si>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</si>
  <si>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</si>
  <si>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</si>
  <si>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</si>
  <si>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</si>
  <si>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</si>
  <si>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</si>
  <si>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</si>
  <si>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</si>
  <si>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</si>
  <si>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</si>
  <si>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</si>
  <si>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</si>
  <si>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</si>
  <si>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</si>
  <si>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</si>
  <si>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</si>
  <si>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</si>
  <si>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</si>
  <si>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</si>
  <si>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</si>
  <si>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</si>
  <si>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</si>
  <si>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</si>
  <si>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</si>
  <si>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</si>
  <si>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</si>
  <si>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</si>
  <si>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</si>
  <si>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</si>
  <si>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</si>
  <si>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</si>
  <si>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</si>
  <si>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</si>
  <si>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</si>
  <si>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</si>
  <si>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</si>
  <si>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</si>
  <si>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</si>
  <si>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</si>
  <si>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</si>
  <si>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</si>
  <si>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</si>
  <si>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</si>
  <si>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</si>
  <si>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</si>
  <si>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</si>
  <si>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</si>
  <si>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</si>
  <si>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</si>
  <si>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</si>
  <si>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</si>
  <si>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</si>
  <si>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</si>
  <si>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</si>
  <si>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</si>
  <si>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</si>
  <si>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</si>
  <si>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</si>
  <si>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</si>
  <si>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</si>
  <si>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</si>
  <si>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</si>
  <si>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</si>
  <si>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</si>
  <si>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</si>
  <si>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</si>
  <si>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</si>
  <si>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</si>
  <si>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</si>
  <si>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</si>
  <si>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</si>
  <si>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</si>
  <si>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</si>
  <si>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총합계</t>
  </si>
  <si>
    <t>카드</t>
  </si>
  <si>
    <t>포인트</t>
  </si>
  <si>
    <t>현금</t>
  </si>
  <si>
    <t>합계 : 결제금액</t>
  </si>
  <si>
    <t>결제방법</t>
  </si>
  <si>
    <t>값</t>
  </si>
  <si>
    <t>주문시간</t>
  </si>
  <si>
    <t>의류</t>
  </si>
  <si>
    <t>주문시간2</t>
  </si>
  <si>
    <t>오전</t>
  </si>
  <si>
    <t>오후</t>
  </si>
  <si>
    <t>결제건수</t>
  </si>
  <si>
    <t>오전 합계</t>
  </si>
  <si>
    <t>오후 합계</t>
  </si>
  <si>
    <t>오전 평균</t>
  </si>
  <si>
    <t>오후 평균</t>
  </si>
  <si>
    <t>해당없음</t>
  </si>
  <si>
    <t>중간비율</t>
  </si>
  <si>
    <t>기말비율</t>
  </si>
  <si>
    <t>윤정희가중평균</t>
  </si>
  <si>
    <t>중간비율증가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</si>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</sst>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0" formatCode="[&gt;=10000]#&quot;단지 &quot;####&quot;호&quot;;#&quot;단지 &quot;###&quot;호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0" fontId="0" fillId="0" borderId="3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4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아시아</a:t>
            </a:r>
            <a:r>
              <a:rPr lang="en-US" altLang="ko-KR"/>
              <a:t>/</a:t>
            </a:r>
            <a:r>
              <a:rPr lang="ko-KR" altLang="en-US"/>
              <a:t>유럽 지사별 매출현황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C7-41D9-A99D-678BA29D5143}"/>
                </c:ext>
              </c:extLst>
            </c:dLbl>
            <c:dLbl>
              <c:idx val="1"/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C7-41D9-A99D-678BA29D514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C7-41D9-A99D-678BA29D514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C7-41D9-A99D-678BA29D514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C7-41D9-A99D-678BA29D514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C7-41D9-A99D-678BA29D514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7843439"/>
        <c:axId val="587843855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587843855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87843439"/>
        <c:crosses val="max"/>
        <c:crossBetween val="between"/>
      </c:valAx>
      <c:catAx>
        <c:axId val="5878434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78438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525780</xdr:colOff>
          <xdr:row>0</xdr:row>
          <xdr:rowOff>45720</xdr:rowOff>
        </xdr:from>
        <xdr:to>
          <xdr:col>5</xdr:col>
          <xdr:colOff>845820</xdr:colOff>
          <xdr:row>1</xdr:row>
          <xdr:rowOff>129540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158.858971296293" backgroundQuery="1" createdVersion="7" refreshedVersion="7" minRefreshableVersion="3" recordCount="44" xr:uid="{66085015-2CAB-4B59-9A34-12C050611C25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F723A5-C8C4-45DD-9657-3F4DA9537F6B}" name="피벗 테이블2" cacheId="0" applyNumberFormats="0" applyBorderFormats="0" applyFontFormats="0" applyPatternFormats="0" applyAlignmentFormats="0" applyWidthHeightFormats="1" dataCaption="값" errorCaption="해당없음" showError="1" updatedVersion="7" minRefreshableVersion="3" useAutoFormatting="1" colGrandTotals="0" itemPrintTitles="1" createdVersion="7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ubtotalTop="0" showAll="0"/>
    <pivotField axis="axisRow" compact="0" subtotalTop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ubtotalTop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ubtotalTop="0" showAll="0">
      <items count="4">
        <item x="1"/>
        <item x="2"/>
        <item x="0"/>
        <item t="default"/>
      </items>
    </pivotField>
    <pivotField dataField="1" compact="0" subtotalTop="0" showAll="0"/>
    <pivotField axis="axisRow" compact="0" subtotalTop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결제건수" fld="0" subtotal="count" baseField="0" baseItem="0"/>
    <dataField name="합계 : 결제금액" fld="4" baseField="0" baseItem="0"/>
  </dataFields>
  <formats count="3">
    <format dxfId="2">
      <pivotArea outline="0" fieldPosition="0">
        <references count="2">
          <reference field="4294967294" count="1" selected="0">
            <x v="1"/>
          </reference>
          <reference field="3" count="1" selected="0">
            <x v="2"/>
          </reference>
        </references>
      </pivotArea>
    </format>
    <format dxfId="1">
      <pivotArea outline="0" fieldPosition="0">
        <references count="2">
          <reference field="4294967294" count="1" selected="0">
            <x v="1"/>
          </reference>
          <reference field="3" count="1" selected="0">
            <x v="1"/>
          </reference>
        </references>
      </pivotArea>
    </format>
    <format dxfId="0">
      <pivotArea outline="0" fieldPosition="0">
        <references count="2">
          <reference field="4294967294" count="1" selected="0">
            <x v="1"/>
          </reference>
          <reference field="3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workbookViewId="0">
      <selection activeCell="C23" sqref="C23"/>
    </sheetView>
  </sheetViews>
  <sheetFormatPr defaultRowHeight="17.399999999999999" x14ac:dyDescent="0.4"/>
  <cols>
    <col min="1" max="1" width="6.5" bestFit="1" customWidth="1"/>
    <col min="2" max="2" width="10.19921875" customWidth="1"/>
    <col min="3" max="3" width="14.09765625" bestFit="1" customWidth="1"/>
    <col min="4" max="4" width="16.19921875" bestFit="1" customWidth="1"/>
    <col min="5" max="5" width="8.59765625" customWidth="1"/>
    <col min="6" max="6" width="10.19921875" customWidth="1"/>
    <col min="7" max="7" width="9.19921875" bestFit="1" customWidth="1"/>
    <col min="8" max="8" width="11.3984375" customWidth="1"/>
  </cols>
  <sheetData>
    <row r="1" spans="1:8" x14ac:dyDescent="0.4">
      <c r="A1" t="s">
        <v>98</v>
      </c>
    </row>
    <row r="2" spans="1:8" x14ac:dyDescent="0.4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4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4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4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4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4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4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4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4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4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4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4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4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4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4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4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4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4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4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4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4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4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4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4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4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4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4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4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4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4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4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4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4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4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4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4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4">
      <c r="A39" t="s">
        <v>228</v>
      </c>
    </row>
    <row r="40" spans="1:8" x14ac:dyDescent="0.4">
      <c r="A40" t="b">
        <f>AND(LEFT(D3,1)="7",G3&gt;=4,E3&lt;&gt;"팀원")</f>
        <v>0</v>
      </c>
    </row>
    <row r="42" spans="1:8" x14ac:dyDescent="0.4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4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4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4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4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4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4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3" priority="1">
      <formula>OR($F3=MAX($F$3:$F$37),$F3=MIN($F$3:$F$37))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&amp;L▶&amp;P&amp;R&amp;G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opLeftCell="A19" workbookViewId="0">
      <selection activeCell="I35" sqref="I35"/>
    </sheetView>
  </sheetViews>
  <sheetFormatPr defaultRowHeight="17.399999999999999" x14ac:dyDescent="0.4"/>
  <cols>
    <col min="1" max="1" width="9" bestFit="1" customWidth="1"/>
    <col min="2" max="2" width="13" bestFit="1" customWidth="1"/>
    <col min="3" max="3" width="7.69921875" customWidth="1"/>
    <col min="4" max="4" width="16" customWidth="1"/>
    <col min="5" max="5" width="13" customWidth="1"/>
    <col min="6" max="6" width="7.69921875" bestFit="1" customWidth="1"/>
    <col min="7" max="8" width="9" bestFit="1" customWidth="1"/>
    <col min="9" max="9" width="12.19921875" customWidth="1"/>
  </cols>
  <sheetData>
    <row r="1" spans="1:9" x14ac:dyDescent="0.4">
      <c r="A1" t="s">
        <v>98</v>
      </c>
    </row>
    <row r="2" spans="1:9" x14ac:dyDescent="0.4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4">
      <c r="A3" s="4" t="s">
        <v>6</v>
      </c>
      <c r="B3" s="4"/>
      <c r="C3" s="4" t="s">
        <v>7</v>
      </c>
      <c r="D3" s="4" t="s">
        <v>8</v>
      </c>
      <c r="E3" s="8">
        <f>IF(MID(D3,3,2)*1&lt;=6,DATE(LEFT(D3,2)+60,8,31),DATE(LEFT(D3,2)+61,2,28))</f>
        <v>50099</v>
      </c>
      <c r="F3" s="4" t="s">
        <v>9</v>
      </c>
      <c r="G3" s="9">
        <v>3.9</v>
      </c>
      <c r="H3" s="9">
        <v>1</v>
      </c>
      <c r="I3" s="10" cm="1">
        <f t="array" ref="I3">fn자격수당(G3,H3)</f>
        <v>80000</v>
      </c>
    </row>
    <row r="4" spans="1:9" x14ac:dyDescent="0.4">
      <c r="A4" s="4" t="s">
        <v>10</v>
      </c>
      <c r="B4" s="4"/>
      <c r="C4" s="4" t="s">
        <v>11</v>
      </c>
      <c r="D4" s="4" t="s">
        <v>12</v>
      </c>
      <c r="E4" s="8">
        <f t="shared" ref="E4:E31" si="0">IF(MID(D4,3,2)*1&lt;=6,DATE(LEFT(D4,2)+60,8,31),DATE(LEFT(D4,2)+61,2,28))</f>
        <v>51744</v>
      </c>
      <c r="F4" s="4" t="s">
        <v>13</v>
      </c>
      <c r="G4" s="9">
        <v>3.3</v>
      </c>
      <c r="H4" s="9">
        <v>4</v>
      </c>
      <c r="I4" s="10" cm="1">
        <f t="array" ref="I4">fn자격수당(G4,H4)</f>
        <v>0</v>
      </c>
    </row>
    <row r="5" spans="1:9" x14ac:dyDescent="0.4">
      <c r="A5" s="4" t="s">
        <v>14</v>
      </c>
      <c r="B5" s="4"/>
      <c r="C5" s="4" t="s">
        <v>15</v>
      </c>
      <c r="D5" s="4" t="s">
        <v>16</v>
      </c>
      <c r="E5" s="8">
        <f t="shared" si="0"/>
        <v>51560</v>
      </c>
      <c r="F5" s="4" t="s">
        <v>17</v>
      </c>
      <c r="G5" s="9">
        <v>4.8</v>
      </c>
      <c r="H5" s="9">
        <v>2</v>
      </c>
      <c r="I5" s="10" cm="1">
        <f t="array" ref="I5">fn자격수당(G5,H5)</f>
        <v>160000</v>
      </c>
    </row>
    <row r="6" spans="1:9" x14ac:dyDescent="0.4">
      <c r="A6" s="4" t="s">
        <v>18</v>
      </c>
      <c r="B6" s="4"/>
      <c r="C6" s="4" t="s">
        <v>19</v>
      </c>
      <c r="D6" s="4" t="s">
        <v>20</v>
      </c>
      <c r="E6" s="8">
        <f t="shared" si="0"/>
        <v>48457</v>
      </c>
      <c r="F6" s="4" t="s">
        <v>21</v>
      </c>
      <c r="G6" s="9">
        <v>4.7</v>
      </c>
      <c r="H6" s="9">
        <v>7</v>
      </c>
      <c r="I6" s="10" cm="1">
        <f t="array" ref="I6">fn자격수당(G6,H6)</f>
        <v>525000</v>
      </c>
    </row>
    <row r="7" spans="1:9" x14ac:dyDescent="0.4">
      <c r="A7" s="4" t="s">
        <v>22</v>
      </c>
      <c r="B7" s="4"/>
      <c r="C7" s="4" t="s">
        <v>23</v>
      </c>
      <c r="D7" s="4" t="s">
        <v>24</v>
      </c>
      <c r="E7" s="8">
        <f t="shared" si="0"/>
        <v>51925</v>
      </c>
      <c r="F7" s="4" t="s">
        <v>9</v>
      </c>
      <c r="G7" s="9">
        <v>3.9</v>
      </c>
      <c r="H7" s="9">
        <v>4</v>
      </c>
      <c r="I7" s="10" cm="1">
        <f t="array" ref="I7">fn자격수당(G7,H7)</f>
        <v>320000</v>
      </c>
    </row>
    <row r="8" spans="1:9" x14ac:dyDescent="0.4">
      <c r="A8" s="4" t="s">
        <v>25</v>
      </c>
      <c r="B8" s="4"/>
      <c r="C8" s="4" t="s">
        <v>26</v>
      </c>
      <c r="D8" s="4" t="s">
        <v>27</v>
      </c>
      <c r="E8" s="8">
        <f t="shared" si="0"/>
        <v>53751</v>
      </c>
      <c r="F8" s="4" t="s">
        <v>28</v>
      </c>
      <c r="G8" s="9">
        <v>4.5999999999999996</v>
      </c>
      <c r="H8" s="9">
        <v>1</v>
      </c>
      <c r="I8" s="10" cm="1">
        <f t="array" ref="I8">fn자격수당(G8,H8)</f>
        <v>80000</v>
      </c>
    </row>
    <row r="9" spans="1:9" x14ac:dyDescent="0.4">
      <c r="A9" s="4" t="s">
        <v>29</v>
      </c>
      <c r="B9" s="4"/>
      <c r="C9" s="4" t="s">
        <v>30</v>
      </c>
      <c r="D9" s="4" t="s">
        <v>31</v>
      </c>
      <c r="E9" s="8">
        <f t="shared" si="0"/>
        <v>54666</v>
      </c>
      <c r="F9" s="4" t="s">
        <v>17</v>
      </c>
      <c r="G9" s="9">
        <v>4.0999999999999996</v>
      </c>
      <c r="H9" s="9">
        <v>0</v>
      </c>
      <c r="I9" s="10" cm="1">
        <f t="array" ref="I9">fn자격수당(G9,H9)</f>
        <v>0</v>
      </c>
    </row>
    <row r="10" spans="1:9" x14ac:dyDescent="0.4">
      <c r="A10" s="4" t="s">
        <v>32</v>
      </c>
      <c r="B10" s="4"/>
      <c r="C10" s="4" t="s">
        <v>33</v>
      </c>
      <c r="D10" s="4" t="s">
        <v>34</v>
      </c>
      <c r="E10" s="8">
        <f t="shared" si="0"/>
        <v>53751</v>
      </c>
      <c r="F10" s="4" t="s">
        <v>13</v>
      </c>
      <c r="G10" s="9">
        <v>4.7</v>
      </c>
      <c r="H10" s="9">
        <v>2</v>
      </c>
      <c r="I10" s="10" cm="1">
        <f t="array" ref="I10">fn자격수당(G10,H10)</f>
        <v>160000</v>
      </c>
    </row>
    <row r="11" spans="1:9" x14ac:dyDescent="0.4">
      <c r="A11" s="4" t="s">
        <v>35</v>
      </c>
      <c r="B11" s="4"/>
      <c r="C11" s="4" t="s">
        <v>36</v>
      </c>
      <c r="D11" s="4" t="s">
        <v>37</v>
      </c>
      <c r="E11" s="8">
        <f t="shared" si="0"/>
        <v>54847</v>
      </c>
      <c r="F11" s="4" t="s">
        <v>28</v>
      </c>
      <c r="G11" s="9">
        <v>3.5</v>
      </c>
      <c r="H11" s="9">
        <v>4</v>
      </c>
      <c r="I11" s="10" cm="1">
        <f t="array" ref="I11">fn자격수당(G11,H11)</f>
        <v>320000</v>
      </c>
    </row>
    <row r="12" spans="1:9" x14ac:dyDescent="0.4">
      <c r="A12" s="4" t="s">
        <v>38</v>
      </c>
      <c r="B12" s="4"/>
      <c r="C12" s="4" t="s">
        <v>39</v>
      </c>
      <c r="D12" s="4" t="s">
        <v>40</v>
      </c>
      <c r="E12" s="8">
        <f t="shared" si="0"/>
        <v>53751</v>
      </c>
      <c r="F12" s="4" t="s">
        <v>17</v>
      </c>
      <c r="G12" s="9">
        <v>3.9</v>
      </c>
      <c r="H12" s="9">
        <v>2</v>
      </c>
      <c r="I12" s="10" cm="1">
        <f t="array" ref="I12">fn자격수당(G12,H12)</f>
        <v>160000</v>
      </c>
    </row>
    <row r="13" spans="1:9" x14ac:dyDescent="0.4">
      <c r="A13" s="4" t="s">
        <v>41</v>
      </c>
      <c r="B13" s="4"/>
      <c r="C13" s="4" t="s">
        <v>42</v>
      </c>
      <c r="D13" s="4" t="s">
        <v>43</v>
      </c>
      <c r="E13" s="8">
        <f t="shared" si="0"/>
        <v>49368</v>
      </c>
      <c r="F13" s="4" t="s">
        <v>9</v>
      </c>
      <c r="G13" s="9">
        <v>5.2</v>
      </c>
      <c r="H13" s="9">
        <v>6</v>
      </c>
      <c r="I13" s="10" cm="1">
        <f t="array" ref="I13">fn자격수당(G13,H13)</f>
        <v>450000</v>
      </c>
    </row>
    <row r="14" spans="1:9" x14ac:dyDescent="0.4">
      <c r="A14" s="4" t="s">
        <v>44</v>
      </c>
      <c r="B14" s="4"/>
      <c r="C14" s="4" t="s">
        <v>45</v>
      </c>
      <c r="D14" s="4" t="s">
        <v>46</v>
      </c>
      <c r="E14" s="8">
        <f t="shared" si="0"/>
        <v>52840</v>
      </c>
      <c r="F14" s="4" t="s">
        <v>17</v>
      </c>
      <c r="G14" s="9">
        <v>3.3</v>
      </c>
      <c r="H14" s="9">
        <v>6</v>
      </c>
      <c r="I14" s="10" cm="1">
        <f t="array" ref="I14">fn자격수당(G14,H14)</f>
        <v>0</v>
      </c>
    </row>
    <row r="15" spans="1:9" x14ac:dyDescent="0.4">
      <c r="A15" s="4" t="s">
        <v>47</v>
      </c>
      <c r="B15" s="4"/>
      <c r="C15" s="4" t="s">
        <v>48</v>
      </c>
      <c r="D15" s="4" t="s">
        <v>49</v>
      </c>
      <c r="E15" s="8">
        <f t="shared" si="0"/>
        <v>50464</v>
      </c>
      <c r="F15" s="4" t="s">
        <v>9</v>
      </c>
      <c r="G15" s="9">
        <v>4</v>
      </c>
      <c r="H15" s="9">
        <v>7</v>
      </c>
      <c r="I15" s="10" cm="1">
        <f t="array" ref="I15">fn자격수당(G15,H15)</f>
        <v>525000</v>
      </c>
    </row>
    <row r="16" spans="1:9" x14ac:dyDescent="0.4">
      <c r="A16" s="4" t="s">
        <v>50</v>
      </c>
      <c r="B16" s="4"/>
      <c r="C16" s="4" t="s">
        <v>51</v>
      </c>
      <c r="D16" s="4" t="s">
        <v>52</v>
      </c>
      <c r="E16" s="8">
        <f t="shared" si="0"/>
        <v>54301</v>
      </c>
      <c r="F16" s="4" t="s">
        <v>9</v>
      </c>
      <c r="G16" s="9">
        <v>4.8</v>
      </c>
      <c r="H16" s="9">
        <v>6</v>
      </c>
      <c r="I16" s="10" cm="1">
        <f t="array" ref="I16">fn자격수당(G16,H16)</f>
        <v>450000</v>
      </c>
    </row>
    <row r="17" spans="1:9" x14ac:dyDescent="0.4">
      <c r="A17" s="4" t="s">
        <v>53</v>
      </c>
      <c r="B17" s="4"/>
      <c r="C17" s="4" t="s">
        <v>54</v>
      </c>
      <c r="D17" s="4" t="s">
        <v>55</v>
      </c>
      <c r="E17" s="8">
        <f t="shared" si="0"/>
        <v>48091</v>
      </c>
      <c r="F17" s="4" t="s">
        <v>21</v>
      </c>
      <c r="G17" s="9">
        <v>5.4</v>
      </c>
      <c r="H17" s="9">
        <v>1</v>
      </c>
      <c r="I17" s="10" cm="1">
        <f t="array" ref="I17">fn자격수당(G17,H17)</f>
        <v>80000</v>
      </c>
    </row>
    <row r="18" spans="1:9" x14ac:dyDescent="0.4">
      <c r="A18" s="4" t="s">
        <v>56</v>
      </c>
      <c r="B18" s="4"/>
      <c r="C18" s="4" t="s">
        <v>57</v>
      </c>
      <c r="D18" s="4" t="s">
        <v>58</v>
      </c>
      <c r="E18" s="8">
        <f t="shared" si="0"/>
        <v>50464</v>
      </c>
      <c r="F18" s="4" t="s">
        <v>17</v>
      </c>
      <c r="G18" s="9">
        <v>5.0999999999999996</v>
      </c>
      <c r="H18" s="9">
        <v>4</v>
      </c>
      <c r="I18" s="10" cm="1">
        <f t="array" ref="I18">fn자격수당(G18,H18)</f>
        <v>320000</v>
      </c>
    </row>
    <row r="19" spans="1:9" x14ac:dyDescent="0.4">
      <c r="A19" s="4" t="s">
        <v>59</v>
      </c>
      <c r="B19" s="4"/>
      <c r="C19" s="4" t="s">
        <v>60</v>
      </c>
      <c r="D19" s="4" t="s">
        <v>61</v>
      </c>
      <c r="E19" s="8">
        <f t="shared" si="0"/>
        <v>48457</v>
      </c>
      <c r="F19" s="4" t="s">
        <v>28</v>
      </c>
      <c r="G19" s="9">
        <v>5.8</v>
      </c>
      <c r="H19" s="9">
        <v>7</v>
      </c>
      <c r="I19" s="10" cm="1">
        <f t="array" ref="I19">fn자격수당(G19,H19)</f>
        <v>525000</v>
      </c>
    </row>
    <row r="20" spans="1:9" x14ac:dyDescent="0.4">
      <c r="A20" s="4" t="s">
        <v>62</v>
      </c>
      <c r="B20" s="4"/>
      <c r="C20" s="4" t="s">
        <v>63</v>
      </c>
      <c r="D20" s="4" t="s">
        <v>64</v>
      </c>
      <c r="E20" s="8">
        <f t="shared" si="0"/>
        <v>49918</v>
      </c>
      <c r="F20" s="4" t="s">
        <v>21</v>
      </c>
      <c r="G20" s="9">
        <v>3.9</v>
      </c>
      <c r="H20" s="9">
        <v>4</v>
      </c>
      <c r="I20" s="10" cm="1">
        <f t="array" ref="I20">fn자격수당(G20,H20)</f>
        <v>320000</v>
      </c>
    </row>
    <row r="21" spans="1:9" x14ac:dyDescent="0.4">
      <c r="A21" s="4" t="s">
        <v>65</v>
      </c>
      <c r="B21" s="4"/>
      <c r="C21" s="4" t="s">
        <v>66</v>
      </c>
      <c r="D21" s="4" t="s">
        <v>67</v>
      </c>
      <c r="E21" s="8">
        <f t="shared" si="0"/>
        <v>50829</v>
      </c>
      <c r="F21" s="4" t="s">
        <v>28</v>
      </c>
      <c r="G21" s="9">
        <v>5.4</v>
      </c>
      <c r="H21" s="9">
        <v>0</v>
      </c>
      <c r="I21" s="10" cm="1">
        <f t="array" ref="I21">fn자격수당(G21,H21)</f>
        <v>0</v>
      </c>
    </row>
    <row r="22" spans="1:9" x14ac:dyDescent="0.4">
      <c r="A22" s="4" t="s">
        <v>68</v>
      </c>
      <c r="B22" s="4"/>
      <c r="C22" s="4" t="s">
        <v>69</v>
      </c>
      <c r="D22" s="4" t="s">
        <v>70</v>
      </c>
      <c r="E22" s="8">
        <f t="shared" si="0"/>
        <v>51379</v>
      </c>
      <c r="F22" s="4" t="s">
        <v>9</v>
      </c>
      <c r="G22" s="9">
        <v>4.5</v>
      </c>
      <c r="H22" s="9">
        <v>5</v>
      </c>
      <c r="I22" s="10" cm="1">
        <f t="array" ref="I22">fn자격수당(G22,H22)</f>
        <v>375000</v>
      </c>
    </row>
    <row r="23" spans="1:9" x14ac:dyDescent="0.4">
      <c r="A23" s="4" t="s">
        <v>71</v>
      </c>
      <c r="B23" s="4"/>
      <c r="C23" s="4" t="s">
        <v>72</v>
      </c>
      <c r="D23" s="4" t="s">
        <v>73</v>
      </c>
      <c r="E23" s="8">
        <f t="shared" si="0"/>
        <v>49003</v>
      </c>
      <c r="F23" s="4" t="s">
        <v>17</v>
      </c>
      <c r="G23" s="9">
        <v>3.3</v>
      </c>
      <c r="H23" s="9">
        <v>6</v>
      </c>
      <c r="I23" s="10" cm="1">
        <f t="array" ref="I23">fn자격수당(G23,H23)</f>
        <v>0</v>
      </c>
    </row>
    <row r="24" spans="1:9" x14ac:dyDescent="0.4">
      <c r="A24" s="4" t="s">
        <v>74</v>
      </c>
      <c r="B24" s="4"/>
      <c r="C24" s="4" t="s">
        <v>75</v>
      </c>
      <c r="D24" s="4" t="s">
        <v>76</v>
      </c>
      <c r="E24" s="8">
        <f t="shared" si="0"/>
        <v>52109</v>
      </c>
      <c r="F24" s="4" t="s">
        <v>9</v>
      </c>
      <c r="G24" s="9">
        <v>4.2</v>
      </c>
      <c r="H24" s="9">
        <v>2</v>
      </c>
      <c r="I24" s="10" cm="1">
        <f t="array" ref="I24">fn자격수당(G24,H24)</f>
        <v>160000</v>
      </c>
    </row>
    <row r="25" spans="1:9" x14ac:dyDescent="0.4">
      <c r="A25" s="4" t="s">
        <v>77</v>
      </c>
      <c r="B25" s="4"/>
      <c r="C25" s="4" t="s">
        <v>78</v>
      </c>
      <c r="D25" s="4" t="s">
        <v>79</v>
      </c>
      <c r="E25" s="8">
        <f t="shared" si="0"/>
        <v>53935</v>
      </c>
      <c r="F25" s="4" t="s">
        <v>9</v>
      </c>
      <c r="G25" s="9">
        <v>5</v>
      </c>
      <c r="H25" s="9">
        <v>3</v>
      </c>
      <c r="I25" s="10" cm="1">
        <f t="array" ref="I25">fn자격수당(G25,H25)</f>
        <v>240000</v>
      </c>
    </row>
    <row r="26" spans="1:9" x14ac:dyDescent="0.4">
      <c r="A26" s="4" t="s">
        <v>80</v>
      </c>
      <c r="B26" s="4"/>
      <c r="C26" s="4" t="s">
        <v>81</v>
      </c>
      <c r="D26" s="4" t="s">
        <v>82</v>
      </c>
      <c r="E26" s="8">
        <f t="shared" si="0"/>
        <v>51925</v>
      </c>
      <c r="F26" s="4" t="s">
        <v>17</v>
      </c>
      <c r="G26" s="9">
        <v>3.8</v>
      </c>
      <c r="H26" s="9">
        <v>5</v>
      </c>
      <c r="I26" s="10" cm="1">
        <f t="array" ref="I26">fn자격수당(G26,H26)</f>
        <v>375000</v>
      </c>
    </row>
    <row r="27" spans="1:9" x14ac:dyDescent="0.4">
      <c r="A27" s="4" t="s">
        <v>83</v>
      </c>
      <c r="B27" s="4"/>
      <c r="C27" s="4" t="s">
        <v>84</v>
      </c>
      <c r="D27" s="4" t="s">
        <v>85</v>
      </c>
      <c r="E27" s="8">
        <f t="shared" si="0"/>
        <v>52655</v>
      </c>
      <c r="F27" s="4" t="s">
        <v>17</v>
      </c>
      <c r="G27" s="9">
        <v>2.7</v>
      </c>
      <c r="H27" s="9">
        <v>5</v>
      </c>
      <c r="I27" s="10" cm="1">
        <f t="array" ref="I27">fn자격수당(G27,H27)</f>
        <v>0</v>
      </c>
    </row>
    <row r="28" spans="1:9" x14ac:dyDescent="0.4">
      <c r="A28" s="4" t="s">
        <v>86</v>
      </c>
      <c r="B28" s="4"/>
      <c r="C28" s="4" t="s">
        <v>87</v>
      </c>
      <c r="D28" s="4" t="s">
        <v>88</v>
      </c>
      <c r="E28" s="8">
        <f t="shared" si="0"/>
        <v>49003</v>
      </c>
      <c r="F28" s="4" t="s">
        <v>21</v>
      </c>
      <c r="G28" s="9">
        <v>5.4</v>
      </c>
      <c r="H28" s="9">
        <v>2</v>
      </c>
      <c r="I28" s="10" cm="1">
        <f t="array" ref="I28">fn자격수당(G28,H28)</f>
        <v>160000</v>
      </c>
    </row>
    <row r="29" spans="1:9" x14ac:dyDescent="0.4">
      <c r="A29" s="4" t="s">
        <v>89</v>
      </c>
      <c r="B29" s="4"/>
      <c r="C29" s="4" t="s">
        <v>90</v>
      </c>
      <c r="D29" s="4" t="s">
        <v>91</v>
      </c>
      <c r="E29" s="8">
        <f t="shared" si="0"/>
        <v>54116</v>
      </c>
      <c r="F29" s="4" t="s">
        <v>28</v>
      </c>
      <c r="G29" s="9">
        <v>3.9</v>
      </c>
      <c r="H29" s="9">
        <v>1</v>
      </c>
      <c r="I29" s="10" cm="1">
        <f t="array" ref="I29">fn자격수당(G29,H29)</f>
        <v>80000</v>
      </c>
    </row>
    <row r="30" spans="1:9" x14ac:dyDescent="0.4">
      <c r="A30" s="4" t="s">
        <v>92</v>
      </c>
      <c r="B30" s="4"/>
      <c r="C30" s="4" t="s">
        <v>93</v>
      </c>
      <c r="D30" s="4" t="s">
        <v>94</v>
      </c>
      <c r="E30" s="8">
        <f t="shared" si="0"/>
        <v>51925</v>
      </c>
      <c r="F30" s="4" t="s">
        <v>13</v>
      </c>
      <c r="G30" s="9">
        <v>5.2</v>
      </c>
      <c r="H30" s="9">
        <v>5</v>
      </c>
      <c r="I30" s="10" cm="1">
        <f t="array" ref="I30">fn자격수당(G30,H30)</f>
        <v>375000</v>
      </c>
    </row>
    <row r="31" spans="1:9" x14ac:dyDescent="0.4">
      <c r="A31" s="4" t="s">
        <v>95</v>
      </c>
      <c r="B31" s="4"/>
      <c r="C31" s="4" t="s">
        <v>96</v>
      </c>
      <c r="D31" s="4" t="s">
        <v>97</v>
      </c>
      <c r="E31" s="8">
        <f t="shared" si="0"/>
        <v>49552</v>
      </c>
      <c r="F31" s="4" t="s">
        <v>9</v>
      </c>
      <c r="G31" s="9">
        <v>5.2</v>
      </c>
      <c r="H31" s="9">
        <v>0</v>
      </c>
      <c r="I31" s="10" cm="1">
        <f t="array" ref="I31">fn자격수당(G31,H31)</f>
        <v>0</v>
      </c>
    </row>
    <row r="33" spans="1:9" x14ac:dyDescent="0.4">
      <c r="A33" t="s">
        <v>115</v>
      </c>
      <c r="C33" t="s">
        <v>116</v>
      </c>
      <c r="H33" t="s">
        <v>117</v>
      </c>
    </row>
    <row r="34" spans="1:9" x14ac:dyDescent="0.4">
      <c r="A34" s="4" t="s">
        <v>118</v>
      </c>
      <c r="B34" s="4" t="s">
        <v>113</v>
      </c>
      <c r="C34" s="42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4">
      <c r="A35" s="4" t="s">
        <v>101</v>
      </c>
      <c r="B35" s="4" t="s">
        <v>102</v>
      </c>
      <c r="C35" s="43"/>
      <c r="D35" s="12">
        <v>3.9</v>
      </c>
      <c r="E35" s="12">
        <v>4.9000000000000004</v>
      </c>
      <c r="F35" s="12">
        <v>5.9</v>
      </c>
      <c r="H35" s="4" t="s">
        <v>9</v>
      </c>
      <c r="I35" s="4"/>
    </row>
    <row r="36" spans="1:9" x14ac:dyDescent="0.4">
      <c r="A36" s="4" t="s">
        <v>103</v>
      </c>
      <c r="B36" s="4" t="s">
        <v>104</v>
      </c>
      <c r="C36" s="4" t="s">
        <v>9</v>
      </c>
      <c r="D36" s="13">
        <f t="array" ref="D36">ROUND(AVERAGE(IF(($G$3:$G$31&gt;=D$34)*($G$3:$G$31&lt;=D$35)*($F$3:$F$31=$C36),$H$3:$H$31)),1)</f>
        <v>2.5</v>
      </c>
      <c r="E36" s="13">
        <f t="array" ref="E36">ROUND(AVERAGE(IF(($G$3:$G$31&gt;=E$34)*($G$3:$G$31&lt;=E$35)*($F$3:$F$31=$C36),$H$3:$H$31)),1)</f>
        <v>5</v>
      </c>
      <c r="F36" s="13">
        <f t="array" ref="F36">ROUND(AVERAGE(IF(($G$3:$G$31&gt;=F$34)*($G$3:$G$31&lt;=F$35)*($F$3:$F$31=$C36),$H$3:$H$31)),1)</f>
        <v>3</v>
      </c>
      <c r="H36" s="4" t="s">
        <v>17</v>
      </c>
      <c r="I36" s="4"/>
    </row>
    <row r="37" spans="1:9" x14ac:dyDescent="0.4">
      <c r="A37" s="4" t="s">
        <v>105</v>
      </c>
      <c r="B37" s="4" t="s">
        <v>106</v>
      </c>
      <c r="C37" s="4" t="s">
        <v>17</v>
      </c>
      <c r="D37" s="13">
        <f t="array" ref="D37">ROUND(AVERAGE(IF(($G$3:$G$31&gt;=D$34)*($G$3:$G$31&lt;=D$35)*($F$3:$F$31=$C37),$H$3:$H$31)),1)</f>
        <v>4.8</v>
      </c>
      <c r="E37" s="13">
        <f t="array" ref="E37">ROUND(AVERAGE(IF(($G$3:$G$31&gt;=E$34)*($G$3:$G$31&lt;=E$35)*($F$3:$F$31=$C37),$H$3:$H$31)),1)</f>
        <v>1</v>
      </c>
      <c r="F37" s="13">
        <f t="array" ref="F37">ROUND(AVERAGE(IF(($G$3:$G$31&gt;=F$34)*($G$3:$G$31&lt;=F$35)*($F$3:$F$31=$C37),$H$3:$H$31)),1)</f>
        <v>4</v>
      </c>
      <c r="H37" s="4" t="s">
        <v>13</v>
      </c>
      <c r="I37" s="4"/>
    </row>
    <row r="38" spans="1:9" x14ac:dyDescent="0.4">
      <c r="A38" s="4" t="s">
        <v>107</v>
      </c>
      <c r="B38" s="4" t="s">
        <v>108</v>
      </c>
      <c r="C38" s="4" t="s">
        <v>13</v>
      </c>
      <c r="D38" s="13">
        <f t="array" ref="D38">ROUND(AVERAGE(IF(($G$3:$G$31&gt;=D$34)*($G$3:$G$31&lt;=D$35)*($F$3:$F$31=$C38),$H$3:$H$31)),1)</f>
        <v>4</v>
      </c>
      <c r="E38" s="13">
        <f t="array" ref="E38">ROUND(AVERAGE(IF(($G$3:$G$31&gt;=E$34)*($G$3:$G$31&lt;=E$35)*($F$3:$F$31=$C38),$H$3:$H$31)),1)</f>
        <v>2</v>
      </c>
      <c r="F38" s="13">
        <f t="array" ref="F38">ROUND(AVERAGE(IF(($G$3:$G$31&gt;=F$34)*($G$3:$G$31&lt;=F$35)*($F$3:$F$31=$C38),$H$3:$H$31)),1)</f>
        <v>5</v>
      </c>
      <c r="H38" s="4" t="s">
        <v>28</v>
      </c>
      <c r="I38" s="4"/>
    </row>
    <row r="39" spans="1:9" x14ac:dyDescent="0.4">
      <c r="A39" s="4" t="s">
        <v>109</v>
      </c>
      <c r="B39" s="4" t="s">
        <v>110</v>
      </c>
      <c r="C39" s="4" t="s">
        <v>28</v>
      </c>
      <c r="D39" s="13">
        <f t="array" ref="D39">ROUND(AVERAGE(IF(($G$3:$G$31&gt;=D$34)*($G$3:$G$31&lt;=D$35)*($F$3:$F$31=$C39),$H$3:$H$31)),1)</f>
        <v>2.5</v>
      </c>
      <c r="E39" s="13">
        <f t="array" ref="E39">ROUND(AVERAGE(IF(($G$3:$G$31&gt;=E$34)*($G$3:$G$31&lt;=E$35)*($F$3:$F$31=$C39),$H$3:$H$31)),1)</f>
        <v>1</v>
      </c>
      <c r="F39" s="13">
        <f t="array" ref="F39">ROUND(AVERAGE(IF(($G$3:$G$31&gt;=F$34)*($G$3:$G$31&lt;=F$35)*($F$3:$F$31=$C39),$H$3:$H$31)),1)</f>
        <v>3.5</v>
      </c>
      <c r="H39" s="4" t="s">
        <v>21</v>
      </c>
      <c r="I39" s="4"/>
    </row>
    <row r="40" spans="1:9" x14ac:dyDescent="0.4">
      <c r="A40" s="4" t="s">
        <v>111</v>
      </c>
      <c r="B40" s="4" t="s">
        <v>112</v>
      </c>
      <c r="C40" s="4" t="s">
        <v>21</v>
      </c>
      <c r="D40" s="13">
        <f t="array" ref="D40">ROUND(AVERAGE(IF(($G$3:$G$31&gt;=D$34)*($G$3:$G$31&lt;=D$35)*($F$3:$F$31=$C40),$H$3:$H$31)),1)</f>
        <v>4</v>
      </c>
      <c r="E40" s="13">
        <f t="array" ref="E40">ROUND(AVERAGE(IF(($G$3:$G$31&gt;=E$34)*($G$3:$G$31&lt;=E$35)*($F$3:$F$31=$C40),$H$3:$H$31)),1)</f>
        <v>7</v>
      </c>
      <c r="F40" s="13">
        <f t="array" ref="F40">ROUND(AVERAGE(IF(($G$3:$G$31&gt;=F$34)*($G$3:$G$31&lt;=F$35)*($F$3:$F$31=$C40),$H$3:$H$31)),1)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workbookViewId="0">
      <selection activeCell="J17" sqref="J17"/>
    </sheetView>
  </sheetViews>
  <sheetFormatPr defaultRowHeight="17.399999999999999" x14ac:dyDescent="0.4"/>
  <cols>
    <col min="1" max="1" width="2.5" customWidth="1"/>
    <col min="2" max="3" width="11.8984375" bestFit="1" customWidth="1"/>
    <col min="4" max="9" width="14.19921875" bestFit="1" customWidth="1"/>
    <col min="10" max="10" width="13" bestFit="1" customWidth="1"/>
    <col min="11" max="11" width="18.796875" bestFit="1" customWidth="1"/>
  </cols>
  <sheetData>
    <row r="1" spans="2:9" x14ac:dyDescent="0.4">
      <c r="B1" s="22" t="s">
        <v>156</v>
      </c>
      <c r="C1" t="s">
        <v>237</v>
      </c>
    </row>
    <row r="3" spans="2:9" x14ac:dyDescent="0.4">
      <c r="D3" s="22" t="s">
        <v>234</v>
      </c>
      <c r="E3" s="22" t="s">
        <v>235</v>
      </c>
    </row>
    <row r="4" spans="2:9" x14ac:dyDescent="0.4">
      <c r="D4" t="s">
        <v>230</v>
      </c>
      <c r="F4" t="s">
        <v>231</v>
      </c>
      <c r="H4" t="s">
        <v>232</v>
      </c>
    </row>
    <row r="5" spans="2:9" x14ac:dyDescent="0.4">
      <c r="B5" s="22" t="s">
        <v>238</v>
      </c>
      <c r="C5" s="22" t="s">
        <v>236</v>
      </c>
      <c r="D5" t="s">
        <v>241</v>
      </c>
      <c r="E5" t="s">
        <v>233</v>
      </c>
      <c r="F5" t="s">
        <v>241</v>
      </c>
      <c r="G5" t="s">
        <v>233</v>
      </c>
      <c r="H5" t="s">
        <v>241</v>
      </c>
      <c r="I5" t="s">
        <v>233</v>
      </c>
    </row>
    <row r="6" spans="2:9" x14ac:dyDescent="0.4">
      <c r="B6" t="s">
        <v>239</v>
      </c>
      <c r="D6" s="23"/>
      <c r="E6" s="25"/>
      <c r="F6" s="23"/>
      <c r="G6" s="25"/>
      <c r="H6" s="23"/>
      <c r="I6" s="25"/>
    </row>
    <row r="7" spans="2:9" x14ac:dyDescent="0.4">
      <c r="C7" s="24">
        <v>0.39583333333333331</v>
      </c>
      <c r="D7" s="23"/>
      <c r="E7" s="25"/>
      <c r="F7" s="23"/>
      <c r="G7" s="25"/>
      <c r="H7" s="23">
        <v>1</v>
      </c>
      <c r="I7" s="25">
        <v>70000</v>
      </c>
    </row>
    <row r="8" spans="2:9" x14ac:dyDescent="0.4">
      <c r="C8" s="24">
        <v>0.40972222222222221</v>
      </c>
      <c r="D8" s="23"/>
      <c r="E8" s="25"/>
      <c r="F8" s="23"/>
      <c r="G8" s="25"/>
      <c r="H8" s="23">
        <v>1</v>
      </c>
      <c r="I8" s="25">
        <v>480000</v>
      </c>
    </row>
    <row r="9" spans="2:9" x14ac:dyDescent="0.4">
      <c r="C9" s="24">
        <v>0.43055555555555558</v>
      </c>
      <c r="D9" s="23">
        <v>1</v>
      </c>
      <c r="E9" s="25">
        <v>840000</v>
      </c>
      <c r="F9" s="23"/>
      <c r="G9" s="25"/>
      <c r="H9" s="23"/>
      <c r="I9" s="25"/>
    </row>
    <row r="10" spans="2:9" x14ac:dyDescent="0.4">
      <c r="C10" s="24">
        <v>0.43541666666666667</v>
      </c>
      <c r="D10" s="23">
        <v>1</v>
      </c>
      <c r="E10" s="25">
        <v>720000</v>
      </c>
      <c r="F10" s="23"/>
      <c r="G10" s="25"/>
      <c r="H10" s="23"/>
      <c r="I10" s="25"/>
    </row>
    <row r="11" spans="2:9" x14ac:dyDescent="0.4">
      <c r="B11" t="s">
        <v>242</v>
      </c>
      <c r="D11" s="23">
        <v>0</v>
      </c>
      <c r="E11" s="25">
        <v>1560000</v>
      </c>
      <c r="F11" s="23"/>
      <c r="G11" s="25"/>
      <c r="H11" s="23">
        <v>0</v>
      </c>
      <c r="I11" s="25">
        <v>550000</v>
      </c>
    </row>
    <row r="12" spans="2:9" x14ac:dyDescent="0.4">
      <c r="B12" t="s">
        <v>244</v>
      </c>
      <c r="D12" s="23" t="s">
        <v>246</v>
      </c>
      <c r="E12" s="25">
        <v>780000</v>
      </c>
      <c r="F12" s="23"/>
      <c r="G12" s="25"/>
      <c r="H12" s="23" t="s">
        <v>246</v>
      </c>
      <c r="I12" s="25">
        <v>275000</v>
      </c>
    </row>
    <row r="13" spans="2:9" x14ac:dyDescent="0.4">
      <c r="B13" t="s">
        <v>240</v>
      </c>
      <c r="D13" s="23"/>
      <c r="E13" s="25"/>
      <c r="F13" s="23"/>
      <c r="G13" s="25"/>
      <c r="H13" s="23"/>
      <c r="I13" s="25"/>
    </row>
    <row r="14" spans="2:9" x14ac:dyDescent="0.4">
      <c r="C14" s="24">
        <v>0.72986111111111107</v>
      </c>
      <c r="D14" s="23">
        <v>1</v>
      </c>
      <c r="E14" s="25">
        <v>210000</v>
      </c>
      <c r="F14" s="23"/>
      <c r="G14" s="25"/>
      <c r="H14" s="23"/>
      <c r="I14" s="25"/>
    </row>
    <row r="15" spans="2:9" x14ac:dyDescent="0.4">
      <c r="C15" s="24">
        <v>0.73472222222222228</v>
      </c>
      <c r="D15" s="23">
        <v>1</v>
      </c>
      <c r="E15" s="25">
        <v>60000</v>
      </c>
      <c r="F15" s="23"/>
      <c r="G15" s="25"/>
      <c r="H15" s="23"/>
      <c r="I15" s="25"/>
    </row>
    <row r="16" spans="2:9" x14ac:dyDescent="0.4">
      <c r="C16" s="24">
        <v>0.73750000000000004</v>
      </c>
      <c r="D16" s="23"/>
      <c r="E16" s="25"/>
      <c r="F16" s="23">
        <v>1</v>
      </c>
      <c r="G16" s="25">
        <v>420000</v>
      </c>
      <c r="H16" s="23"/>
      <c r="I16" s="25"/>
    </row>
    <row r="17" spans="2:9" x14ac:dyDescent="0.4">
      <c r="C17" s="24">
        <v>0.74097222222222225</v>
      </c>
      <c r="D17" s="23">
        <v>1</v>
      </c>
      <c r="E17" s="25">
        <v>210000</v>
      </c>
      <c r="F17" s="23"/>
      <c r="G17" s="25"/>
      <c r="H17" s="23"/>
      <c r="I17" s="25"/>
    </row>
    <row r="18" spans="2:9" x14ac:dyDescent="0.4">
      <c r="C18" s="24">
        <v>0.74722222222222223</v>
      </c>
      <c r="D18" s="23"/>
      <c r="E18" s="25"/>
      <c r="F18" s="23">
        <v>1</v>
      </c>
      <c r="G18" s="25">
        <v>210000</v>
      </c>
      <c r="H18" s="23"/>
      <c r="I18" s="25"/>
    </row>
    <row r="19" spans="2:9" x14ac:dyDescent="0.4">
      <c r="B19" t="s">
        <v>243</v>
      </c>
      <c r="D19" s="23">
        <v>0</v>
      </c>
      <c r="E19" s="25">
        <v>480000</v>
      </c>
      <c r="F19" s="23">
        <v>0</v>
      </c>
      <c r="G19" s="25">
        <v>630000</v>
      </c>
      <c r="H19" s="23"/>
      <c r="I19" s="25"/>
    </row>
    <row r="20" spans="2:9" x14ac:dyDescent="0.4">
      <c r="B20" t="s">
        <v>245</v>
      </c>
      <c r="D20" s="23" t="s">
        <v>246</v>
      </c>
      <c r="E20" s="25">
        <v>160000</v>
      </c>
      <c r="F20" s="23" t="s">
        <v>246</v>
      </c>
      <c r="G20" s="25">
        <v>315000</v>
      </c>
      <c r="H20" s="23"/>
      <c r="I20" s="25"/>
    </row>
    <row r="21" spans="2:9" x14ac:dyDescent="0.4">
      <c r="B21" t="s">
        <v>229</v>
      </c>
      <c r="D21" s="23">
        <v>5</v>
      </c>
      <c r="E21" s="25">
        <v>2040000</v>
      </c>
      <c r="F21" s="23">
        <v>2</v>
      </c>
      <c r="G21" s="25">
        <v>630000</v>
      </c>
      <c r="H21" s="23">
        <v>2</v>
      </c>
      <c r="I21" s="25">
        <v>550000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3ECEE-B821-430E-BAD7-522F947F8AFB}">
  <sheetPr codeName="Sheet8">
    <outlinePr summaryBelow="0"/>
  </sheetPr>
  <dimension ref="B1:F12"/>
  <sheetViews>
    <sheetView showGridLines="0" workbookViewId="0">
      <selection activeCell="J11" sqref="J11"/>
    </sheetView>
  </sheetViews>
  <sheetFormatPr defaultRowHeight="17.399999999999999" outlineLevelRow="1" outlineLevelCol="1" x14ac:dyDescent="0.4"/>
  <cols>
    <col min="3" max="3" width="14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30" t="s">
        <v>252</v>
      </c>
      <c r="C2" s="31"/>
      <c r="D2" s="37"/>
      <c r="E2" s="37"/>
      <c r="F2" s="37"/>
    </row>
    <row r="3" spans="2:6" collapsed="1" x14ac:dyDescent="0.4">
      <c r="B3" s="29"/>
      <c r="C3" s="29"/>
      <c r="D3" s="38" t="s">
        <v>254</v>
      </c>
      <c r="E3" s="38" t="s">
        <v>250</v>
      </c>
      <c r="F3" s="38" t="s">
        <v>251</v>
      </c>
    </row>
    <row r="4" spans="2:6" hidden="1" outlineLevel="1" x14ac:dyDescent="0.4">
      <c r="B4" s="33"/>
      <c r="C4" s="33"/>
      <c r="D4" s="26"/>
      <c r="E4" s="40"/>
      <c r="F4" s="40"/>
    </row>
    <row r="5" spans="2:6" x14ac:dyDescent="0.4">
      <c r="B5" s="34" t="s">
        <v>253</v>
      </c>
      <c r="C5" s="35"/>
      <c r="D5" s="32"/>
      <c r="E5" s="32"/>
      <c r="F5" s="32"/>
    </row>
    <row r="6" spans="2:6" outlineLevel="1" x14ac:dyDescent="0.4">
      <c r="B6" s="33"/>
      <c r="C6" s="33" t="s">
        <v>247</v>
      </c>
      <c r="D6" s="27">
        <v>0.4</v>
      </c>
      <c r="E6" s="39">
        <v>0.45</v>
      </c>
      <c r="F6" s="39">
        <v>0.35</v>
      </c>
    </row>
    <row r="7" spans="2:6" outlineLevel="1" x14ac:dyDescent="0.4">
      <c r="B7" s="33"/>
      <c r="C7" s="33" t="s">
        <v>248</v>
      </c>
      <c r="D7" s="27">
        <v>0.4</v>
      </c>
      <c r="E7" s="39">
        <v>0.35</v>
      </c>
      <c r="F7" s="39">
        <v>0.45</v>
      </c>
    </row>
    <row r="8" spans="2:6" x14ac:dyDescent="0.4">
      <c r="B8" s="34" t="s">
        <v>255</v>
      </c>
      <c r="C8" s="35"/>
      <c r="D8" s="32"/>
      <c r="E8" s="32"/>
      <c r="F8" s="32"/>
    </row>
    <row r="9" spans="2:6" ht="18" outlineLevel="1" thickBot="1" x14ac:dyDescent="0.45">
      <c r="B9" s="36"/>
      <c r="C9" s="36" t="s">
        <v>249</v>
      </c>
      <c r="D9" s="28">
        <v>92.4</v>
      </c>
      <c r="E9" s="28">
        <v>92.45</v>
      </c>
      <c r="F9" s="28">
        <v>92.35</v>
      </c>
    </row>
    <row r="10" spans="2:6" x14ac:dyDescent="0.4">
      <c r="B10" t="s">
        <v>256</v>
      </c>
    </row>
    <row r="11" spans="2:6" x14ac:dyDescent="0.4">
      <c r="B11" t="s">
        <v>257</v>
      </c>
    </row>
    <row r="12" spans="2:6" x14ac:dyDescent="0.4">
      <c r="B12" t="s">
        <v>258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tabSelected="1" workbookViewId="0">
      <selection activeCell="E10" sqref="E10"/>
    </sheetView>
  </sheetViews>
  <sheetFormatPr defaultRowHeight="17.399999999999999" x14ac:dyDescent="0.4"/>
  <sheetData>
    <row r="1" spans="1:11" x14ac:dyDescent="0.4">
      <c r="A1" s="21" t="s">
        <v>98</v>
      </c>
      <c r="B1" s="21"/>
    </row>
    <row r="2" spans="1:11" x14ac:dyDescent="0.4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0" t="s">
        <v>124</v>
      </c>
      <c r="I2" s="20"/>
      <c r="J2" s="20"/>
      <c r="K2" s="20"/>
    </row>
    <row r="3" spans="1:11" x14ac:dyDescent="0.4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 t="shared" ref="F3:F23" si="0"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4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 t="shared" si="0"/>
        <v>89.199999999999989</v>
      </c>
      <c r="H4" s="4" t="s">
        <v>131</v>
      </c>
      <c r="I4" s="14">
        <v>0.2</v>
      </c>
      <c r="J4" s="14">
        <v>0.4</v>
      </c>
      <c r="K4" s="14">
        <v>0.4</v>
      </c>
    </row>
    <row r="5" spans="1:11" x14ac:dyDescent="0.4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 t="shared" si="0"/>
        <v>86.4</v>
      </c>
    </row>
    <row r="6" spans="1:11" x14ac:dyDescent="0.4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 t="shared" si="0"/>
        <v>85.800000000000011</v>
      </c>
    </row>
    <row r="7" spans="1:11" x14ac:dyDescent="0.4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 t="shared" si="0"/>
        <v>84.4</v>
      </c>
    </row>
    <row r="8" spans="1:11" x14ac:dyDescent="0.4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 t="shared" si="0"/>
        <v>94.800000000000011</v>
      </c>
    </row>
    <row r="9" spans="1:11" x14ac:dyDescent="0.4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 t="shared" si="0"/>
        <v>88.600000000000009</v>
      </c>
    </row>
    <row r="10" spans="1:11" x14ac:dyDescent="0.4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 t="shared" si="0"/>
        <v>87.199999999999989</v>
      </c>
    </row>
    <row r="11" spans="1:11" x14ac:dyDescent="0.4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 t="shared" si="0"/>
        <v>87.000000000000014</v>
      </c>
    </row>
    <row r="12" spans="1:11" x14ac:dyDescent="0.4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 t="shared" si="0"/>
        <v>83.6</v>
      </c>
    </row>
    <row r="13" spans="1:11" x14ac:dyDescent="0.4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 t="shared" si="0"/>
        <v>81.2</v>
      </c>
    </row>
    <row r="14" spans="1:11" x14ac:dyDescent="0.4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 t="shared" si="0"/>
        <v>98.800000000000011</v>
      </c>
      <c r="H14" s="21"/>
    </row>
    <row r="15" spans="1:11" x14ac:dyDescent="0.4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 t="shared" si="0"/>
        <v>93.2</v>
      </c>
      <c r="H15" s="21"/>
    </row>
    <row r="16" spans="1:11" x14ac:dyDescent="0.4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 t="shared" si="0"/>
        <v>88</v>
      </c>
      <c r="H16" s="21"/>
    </row>
    <row r="17" spans="1:8" x14ac:dyDescent="0.4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 t="shared" si="0"/>
        <v>85.4</v>
      </c>
      <c r="H17" s="21"/>
    </row>
    <row r="18" spans="1:8" x14ac:dyDescent="0.4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 t="shared" si="0"/>
        <v>78.8</v>
      </c>
    </row>
    <row r="19" spans="1:8" x14ac:dyDescent="0.4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 t="shared" si="0"/>
        <v>94.4</v>
      </c>
    </row>
    <row r="20" spans="1:8" x14ac:dyDescent="0.4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 t="shared" si="0"/>
        <v>89.6</v>
      </c>
    </row>
    <row r="21" spans="1:8" x14ac:dyDescent="0.4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 t="shared" si="0"/>
        <v>87.800000000000011</v>
      </c>
    </row>
    <row r="22" spans="1:8" x14ac:dyDescent="0.4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 t="shared" si="0"/>
        <v>83.4</v>
      </c>
    </row>
    <row r="23" spans="1:8" x14ac:dyDescent="0.4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 t="shared" si="0"/>
        <v>81.8</v>
      </c>
    </row>
  </sheetData>
  <scenarios current="1" show="1" sqref="F3">
    <scenario name="중간비율증가" locked="1" count="2" user="윤소연">
      <inputCells r="J4" val="0.45" numFmtId="9"/>
      <inputCells r="K4" val="0.35" numFmtId="9"/>
    </scenario>
    <scenario name="기말비율증가" locked="1" count="2" user="윤소연">
      <inputCells r="J4" val="0.35" numFmtId="9"/>
      <inputCells r="K4" val="0.45" numFmtId="9"/>
    </scenario>
  </scenarios>
  <sortState xmlns:xlrd2="http://schemas.microsoft.com/office/spreadsheetml/2017/richdata2" ref="A3:F23">
    <sortCondition ref="B3:B23" customList="중동고,현대고,세화고,휘문고"/>
    <sortCondition descending="1" ref="F3:F2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K5" sqref="K5"/>
    </sheetView>
  </sheetViews>
  <sheetFormatPr defaultRowHeight="17.399999999999999" x14ac:dyDescent="0.4"/>
  <cols>
    <col min="3" max="3" width="10.09765625" bestFit="1" customWidth="1"/>
    <col min="4" max="4" width="13" bestFit="1" customWidth="1"/>
    <col min="5" max="5" width="13.8984375" bestFit="1" customWidth="1"/>
    <col min="6" max="6" width="11.3984375" bestFit="1" customWidth="1"/>
    <col min="7" max="7" width="2.59765625" customWidth="1"/>
    <col min="8" max="8" width="11.59765625" customWidth="1"/>
  </cols>
  <sheetData>
    <row r="1" spans="1:6" x14ac:dyDescent="0.4">
      <c r="A1" s="44" t="s">
        <v>193</v>
      </c>
      <c r="B1" s="44"/>
      <c r="C1" s="44"/>
      <c r="D1" s="44"/>
      <c r="E1" s="44"/>
      <c r="F1" s="44"/>
    </row>
    <row r="3" spans="1:6" x14ac:dyDescent="0.4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4">
      <c r="A4" s="4" t="s">
        <v>160</v>
      </c>
      <c r="B4" s="4" t="s">
        <v>161</v>
      </c>
      <c r="C4" s="4" t="s">
        <v>195</v>
      </c>
      <c r="D4" s="41">
        <v>1201</v>
      </c>
      <c r="E4" s="4" t="s">
        <v>162</v>
      </c>
      <c r="F4" s="15">
        <v>150000</v>
      </c>
    </row>
    <row r="5" spans="1:6" x14ac:dyDescent="0.4">
      <c r="A5" s="4" t="s">
        <v>163</v>
      </c>
      <c r="B5" s="4" t="s">
        <v>164</v>
      </c>
      <c r="C5" s="4" t="s">
        <v>165</v>
      </c>
      <c r="D5" s="41">
        <v>21002</v>
      </c>
      <c r="E5" s="4" t="s">
        <v>166</v>
      </c>
      <c r="F5" s="15">
        <v>300000</v>
      </c>
    </row>
    <row r="6" spans="1:6" x14ac:dyDescent="0.4">
      <c r="A6" s="4" t="s">
        <v>167</v>
      </c>
      <c r="B6" s="4" t="s">
        <v>161</v>
      </c>
      <c r="C6" s="4" t="s">
        <v>168</v>
      </c>
      <c r="D6" s="41">
        <v>2103</v>
      </c>
      <c r="E6" s="4" t="s">
        <v>169</v>
      </c>
      <c r="F6" s="15">
        <v>170000</v>
      </c>
    </row>
    <row r="7" spans="1:6" x14ac:dyDescent="0.4">
      <c r="A7" s="4" t="s">
        <v>170</v>
      </c>
      <c r="B7" s="4" t="s">
        <v>161</v>
      </c>
      <c r="C7" s="4" t="s">
        <v>196</v>
      </c>
      <c r="D7" s="41">
        <v>2302</v>
      </c>
      <c r="E7" s="4" t="s">
        <v>162</v>
      </c>
      <c r="F7" s="15">
        <v>150000</v>
      </c>
    </row>
    <row r="8" spans="1:6" x14ac:dyDescent="0.4">
      <c r="A8" s="4" t="s">
        <v>171</v>
      </c>
      <c r="B8" s="4" t="s">
        <v>161</v>
      </c>
      <c r="C8" s="4" t="s">
        <v>172</v>
      </c>
      <c r="D8" s="41">
        <v>1101</v>
      </c>
      <c r="E8" s="4" t="s">
        <v>162</v>
      </c>
      <c r="F8" s="15">
        <v>150000</v>
      </c>
    </row>
    <row r="9" spans="1:6" x14ac:dyDescent="0.4">
      <c r="A9" s="4" t="s">
        <v>173</v>
      </c>
      <c r="B9" s="4" t="s">
        <v>174</v>
      </c>
      <c r="C9" s="4" t="s">
        <v>197</v>
      </c>
      <c r="D9" s="41">
        <v>2303</v>
      </c>
      <c r="E9" s="4" t="s">
        <v>162</v>
      </c>
      <c r="F9" s="15">
        <v>100000</v>
      </c>
    </row>
    <row r="10" spans="1:6" x14ac:dyDescent="0.4">
      <c r="A10" s="4" t="s">
        <v>175</v>
      </c>
      <c r="B10" s="4" t="s">
        <v>164</v>
      </c>
      <c r="C10" s="4" t="s">
        <v>198</v>
      </c>
      <c r="D10" s="41">
        <v>11303</v>
      </c>
      <c r="E10" s="4" t="s">
        <v>176</v>
      </c>
      <c r="F10" s="15">
        <v>250000</v>
      </c>
    </row>
    <row r="11" spans="1:6" x14ac:dyDescent="0.4">
      <c r="A11" s="4" t="s">
        <v>177</v>
      </c>
      <c r="B11" s="4" t="s">
        <v>164</v>
      </c>
      <c r="C11" s="4" t="s">
        <v>178</v>
      </c>
      <c r="D11" s="41">
        <v>31201</v>
      </c>
      <c r="E11" s="4" t="s">
        <v>166</v>
      </c>
      <c r="F11" s="15">
        <v>300000</v>
      </c>
    </row>
    <row r="12" spans="1:6" x14ac:dyDescent="0.4">
      <c r="A12" s="4" t="s">
        <v>179</v>
      </c>
      <c r="B12" s="4" t="s">
        <v>161</v>
      </c>
      <c r="C12" s="4" t="s">
        <v>199</v>
      </c>
      <c r="D12" s="41">
        <v>2203</v>
      </c>
      <c r="E12" s="4" t="s">
        <v>169</v>
      </c>
      <c r="F12" s="15">
        <v>170000</v>
      </c>
    </row>
    <row r="13" spans="1:6" x14ac:dyDescent="0.4">
      <c r="A13" s="4" t="s">
        <v>180</v>
      </c>
      <c r="B13" s="4" t="s">
        <v>164</v>
      </c>
      <c r="C13" s="4" t="s">
        <v>181</v>
      </c>
      <c r="D13" s="41">
        <v>31101</v>
      </c>
      <c r="E13" s="4" t="s">
        <v>176</v>
      </c>
      <c r="F13" s="15">
        <v>250000</v>
      </c>
    </row>
    <row r="14" spans="1:6" x14ac:dyDescent="0.4">
      <c r="A14" s="4" t="s">
        <v>182</v>
      </c>
      <c r="B14" s="4" t="s">
        <v>161</v>
      </c>
      <c r="C14" s="4" t="s">
        <v>183</v>
      </c>
      <c r="D14" s="41">
        <v>2102</v>
      </c>
      <c r="E14" s="4" t="s">
        <v>162</v>
      </c>
      <c r="F14" s="15">
        <v>150000</v>
      </c>
    </row>
    <row r="15" spans="1:6" x14ac:dyDescent="0.4">
      <c r="A15" s="4" t="s">
        <v>184</v>
      </c>
      <c r="B15" s="4" t="s">
        <v>174</v>
      </c>
      <c r="C15" s="4" t="s">
        <v>200</v>
      </c>
      <c r="D15" s="41">
        <v>1302</v>
      </c>
      <c r="E15" s="4" t="s">
        <v>185</v>
      </c>
      <c r="F15" s="15">
        <v>80000</v>
      </c>
    </row>
    <row r="16" spans="1:6" x14ac:dyDescent="0.4">
      <c r="A16" s="4" t="s">
        <v>186</v>
      </c>
      <c r="B16" s="4" t="s">
        <v>174</v>
      </c>
      <c r="C16" s="4" t="s">
        <v>187</v>
      </c>
      <c r="D16" s="41">
        <v>2301</v>
      </c>
      <c r="E16" s="4" t="s">
        <v>185</v>
      </c>
      <c r="F16" s="15">
        <v>80000</v>
      </c>
    </row>
    <row r="17" spans="1:6" x14ac:dyDescent="0.4">
      <c r="A17" s="4" t="s">
        <v>188</v>
      </c>
      <c r="B17" s="4" t="s">
        <v>174</v>
      </c>
      <c r="C17" s="4" t="s">
        <v>189</v>
      </c>
      <c r="D17" s="41">
        <v>1301</v>
      </c>
      <c r="E17" s="4" t="s">
        <v>185</v>
      </c>
      <c r="F17" s="15">
        <v>80000</v>
      </c>
    </row>
    <row r="18" spans="1:6" x14ac:dyDescent="0.4">
      <c r="A18" s="4" t="s">
        <v>190</v>
      </c>
      <c r="B18" s="4" t="s">
        <v>164</v>
      </c>
      <c r="C18" s="4" t="s">
        <v>201</v>
      </c>
      <c r="D18" s="41">
        <v>31104</v>
      </c>
      <c r="E18" s="4" t="s">
        <v>166</v>
      </c>
      <c r="F18" s="15">
        <v>300000</v>
      </c>
    </row>
    <row r="19" spans="1:6" x14ac:dyDescent="0.4">
      <c r="A19" s="4" t="s">
        <v>191</v>
      </c>
      <c r="B19" s="4" t="s">
        <v>174</v>
      </c>
      <c r="C19" s="4" t="s">
        <v>192</v>
      </c>
      <c r="D19" s="41">
        <v>3301</v>
      </c>
      <c r="E19" s="4" t="s">
        <v>185</v>
      </c>
      <c r="F19" s="15">
        <v>80000</v>
      </c>
    </row>
  </sheetData>
  <mergeCells count="1">
    <mergeCell ref="A1:F1"/>
  </mergeCells>
  <phoneticPr fontId="1" type="noConversion"/>
  <conditionalFormatting sqref="F4:F19">
    <cfRule type="iconSet" priority="2">
      <iconSet>
        <cfvo type="percent" val="0"/>
        <cfvo type="num" val="150000"/>
        <cfvo type="num" val="250000"/>
      </iconSet>
    </cfRule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topLeftCell="A9" workbookViewId="0">
      <selection activeCell="M16" sqref="M16"/>
    </sheetView>
  </sheetViews>
  <sheetFormatPr defaultRowHeight="17.399999999999999" x14ac:dyDescent="0.4"/>
  <cols>
    <col min="2" max="2" width="11.5" customWidth="1"/>
    <col min="3" max="4" width="10.8984375" bestFit="1" customWidth="1"/>
    <col min="5" max="5" width="10.3984375" customWidth="1"/>
  </cols>
  <sheetData>
    <row r="1" spans="1:5" x14ac:dyDescent="0.4">
      <c r="E1" s="16" t="s">
        <v>202</v>
      </c>
    </row>
    <row r="2" spans="1:5" x14ac:dyDescent="0.4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4">
      <c r="A3" s="4" t="s">
        <v>203</v>
      </c>
      <c r="B3" s="17">
        <v>-0.02</v>
      </c>
      <c r="C3" s="18">
        <v>26857</v>
      </c>
      <c r="D3" s="18">
        <v>10325</v>
      </c>
      <c r="E3" s="18">
        <v>8578</v>
      </c>
    </row>
    <row r="4" spans="1:5" x14ac:dyDescent="0.4">
      <c r="A4" s="4" t="s">
        <v>204</v>
      </c>
      <c r="B4" s="17">
        <v>0.04</v>
      </c>
      <c r="C4" s="18">
        <v>128511</v>
      </c>
      <c r="D4" s="18">
        <v>50533</v>
      </c>
      <c r="E4" s="18">
        <v>44161</v>
      </c>
    </row>
    <row r="5" spans="1:5" x14ac:dyDescent="0.4">
      <c r="A5" s="4" t="s">
        <v>205</v>
      </c>
      <c r="B5" s="17">
        <v>0.08</v>
      </c>
      <c r="C5" s="18">
        <v>43574</v>
      </c>
      <c r="D5" s="18">
        <v>16153</v>
      </c>
      <c r="E5" s="18">
        <v>20668</v>
      </c>
    </row>
    <row r="6" spans="1:5" x14ac:dyDescent="0.4">
      <c r="A6" s="4" t="s">
        <v>206</v>
      </c>
      <c r="B6" s="17">
        <v>0.12</v>
      </c>
      <c r="C6" s="18">
        <v>25020</v>
      </c>
      <c r="D6" s="18">
        <v>9145</v>
      </c>
      <c r="E6" s="18">
        <v>7570</v>
      </c>
    </row>
    <row r="7" spans="1:5" x14ac:dyDescent="0.4">
      <c r="A7" s="4" t="s">
        <v>207</v>
      </c>
      <c r="B7" s="17">
        <v>0.01</v>
      </c>
      <c r="C7" s="18">
        <v>21771</v>
      </c>
      <c r="D7" s="18">
        <v>7795</v>
      </c>
      <c r="E7" s="18">
        <v>6680</v>
      </c>
    </row>
    <row r="8" spans="1:5" x14ac:dyDescent="0.4">
      <c r="A8" s="4" t="s">
        <v>208</v>
      </c>
      <c r="B8" s="17">
        <v>0.02</v>
      </c>
      <c r="C8" s="18">
        <v>47765</v>
      </c>
      <c r="D8" s="18">
        <v>15562</v>
      </c>
      <c r="E8" s="18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J5" sqref="J5"/>
    </sheetView>
  </sheetViews>
  <sheetFormatPr defaultRowHeight="17.399999999999999" x14ac:dyDescent="0.4"/>
  <cols>
    <col min="1" max="1" width="10.8984375" customWidth="1"/>
    <col min="2" max="2" width="11.09765625" bestFit="1" customWidth="1"/>
    <col min="4" max="4" width="18" customWidth="1"/>
    <col min="5" max="5" width="10.5" customWidth="1"/>
    <col min="6" max="6" width="11.8984375" customWidth="1"/>
    <col min="8" max="8" width="17.59765625" customWidth="1"/>
  </cols>
  <sheetData>
    <row r="2" spans="1:8" x14ac:dyDescent="0.4">
      <c r="A2" t="s">
        <v>98</v>
      </c>
      <c r="H2" t="s">
        <v>115</v>
      </c>
    </row>
    <row r="3" spans="1:8" x14ac:dyDescent="0.4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4">
      <c r="A4" s="9" t="s">
        <v>213</v>
      </c>
      <c r="B4" s="19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4">
      <c r="A5" s="9"/>
      <c r="B5" s="19"/>
      <c r="C5" s="9"/>
      <c r="D5" s="9"/>
      <c r="E5" s="9"/>
      <c r="F5" s="9"/>
      <c r="H5" s="4" t="s">
        <v>224</v>
      </c>
    </row>
    <row r="6" spans="1:8" x14ac:dyDescent="0.4">
      <c r="A6" s="9"/>
      <c r="B6" s="9"/>
      <c r="C6" s="9"/>
      <c r="D6" s="9"/>
      <c r="E6" s="9"/>
      <c r="F6" s="9"/>
      <c r="H6" s="4" t="s">
        <v>225</v>
      </c>
    </row>
    <row r="7" spans="1:8" x14ac:dyDescent="0.4">
      <c r="A7" s="9"/>
      <c r="B7" s="9"/>
      <c r="C7" s="9"/>
      <c r="D7" s="9"/>
      <c r="E7" s="9"/>
      <c r="F7" s="9"/>
      <c r="H7" s="4" t="s">
        <v>226</v>
      </c>
    </row>
    <row r="8" spans="1:8" x14ac:dyDescent="0.4">
      <c r="A8" s="9"/>
      <c r="B8" s="9"/>
      <c r="C8" s="9"/>
      <c r="D8" s="9"/>
      <c r="E8" s="9"/>
      <c r="F8" s="9"/>
      <c r="H8" s="4" t="s">
        <v>215</v>
      </c>
    </row>
    <row r="9" spans="1:8" x14ac:dyDescent="0.4">
      <c r="A9" s="9"/>
      <c r="B9" s="9"/>
      <c r="C9" s="9"/>
      <c r="D9" s="9"/>
      <c r="E9" s="9"/>
      <c r="F9" s="9"/>
      <c r="H9" s="4" t="s">
        <v>227</v>
      </c>
    </row>
    <row r="10" spans="1:8" x14ac:dyDescent="0.4">
      <c r="A10" s="9"/>
      <c r="B10" s="9"/>
      <c r="C10" s="9"/>
      <c r="D10" s="9"/>
      <c r="E10" s="9"/>
      <c r="F10" s="9"/>
      <c r="H10" s="4" t="s">
        <v>208</v>
      </c>
    </row>
    <row r="11" spans="1:8" x14ac:dyDescent="0.4">
      <c r="A11" s="9"/>
      <c r="B11" s="9"/>
      <c r="C11" s="9"/>
      <c r="D11" s="9"/>
      <c r="E11" s="9"/>
      <c r="F11" s="9"/>
    </row>
    <row r="12" spans="1:8" x14ac:dyDescent="0.4">
      <c r="A12" s="9"/>
      <c r="B12" s="9"/>
      <c r="C12" s="9"/>
      <c r="D12" s="9"/>
      <c r="E12" s="9"/>
      <c r="F12" s="9"/>
    </row>
    <row r="13" spans="1:8" x14ac:dyDescent="0.4">
      <c r="A13" s="9"/>
      <c r="B13" s="9"/>
      <c r="C13" s="9"/>
      <c r="D13" s="9"/>
      <c r="E13" s="9"/>
      <c r="F13" s="9"/>
    </row>
    <row r="14" spans="1:8" x14ac:dyDescent="0.4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525780</xdr:colOff>
                <xdr:row>0</xdr:row>
                <xdr:rowOff>45720</xdr:rowOff>
              </from>
              <to>
                <xdr:col>5</xdr:col>
                <xdr:colOff>845820</xdr:colOff>
                <xdr:row>1</xdr:row>
                <xdr:rowOff>129540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소연 윤</cp:lastModifiedBy>
  <dcterms:created xsi:type="dcterms:W3CDTF">2023-07-14T11:40:39Z</dcterms:created>
  <dcterms:modified xsi:type="dcterms:W3CDTF">2026-05-16T13:54:52Z</dcterms:modified>
</cp:coreProperties>
</file>