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권가은\2026기본서_컴활1급실기\01 엑셀\03 기본모의고사\"/>
    </mc:Choice>
  </mc:AlternateContent>
  <xr:revisionPtr revIDLastSave="0" documentId="13_ncr:1_{9C2A1BDF-088D-4D7F-A7CF-A4FC03F2F34A}" xr6:coauthVersionLast="47" xr6:coauthVersionMax="47" xr10:uidLastSave="{00000000-0000-0000-0000-000000000000}"/>
  <bookViews>
    <workbookView xWindow="-108" yWindow="-108" windowWidth="23256" windowHeight="12456" tabRatio="804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'기본작업-1'!$B$3:$G$12</definedName>
    <definedName name="_xleta.AND" hidden="1" xlm="1">#NAME?</definedName>
    <definedName name="_xleta.OR" hidden="1" xlm="1">#NAME?</definedName>
    <definedName name="_xlnm.Criteria" localSheetId="0">'기본작업-1'!$B$14:$B$15</definedName>
    <definedName name="_xlnm.Extract" localSheetId="0">'기본작업-1'!$B$17:$G$17</definedName>
    <definedName name="_xlnm.Print_Area" localSheetId="1">'기본작업-2'!$B$2:$G$24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 a="1"/>
  <c r="C49" i="2" s="1"/>
  <c r="G11" i="2"/>
  <c r="G12" i="2"/>
  <c r="G13" i="2"/>
  <c r="G14" i="2"/>
  <c r="G15" i="2"/>
  <c r="G16" i="2"/>
  <c r="G17" i="2"/>
  <c r="G18" i="2"/>
  <c r="G10" i="2"/>
  <c r="F3" i="4"/>
  <c r="C10" i="4"/>
  <c r="G39" i="2"/>
  <c r="G40" i="2"/>
  <c r="G41" i="2"/>
  <c r="G42" i="2"/>
  <c r="G43" i="2"/>
  <c r="G44" i="2"/>
  <c r="G45" i="2"/>
  <c r="G38" i="2"/>
  <c r="H23" i="2" a="1"/>
  <c r="H23" i="2" s="1"/>
  <c r="H24" i="2" a="1"/>
  <c r="H24" i="2"/>
  <c r="H25" i="2" a="1"/>
  <c r="H25" i="2"/>
  <c r="H26" i="2" a="1"/>
  <c r="H26" i="2"/>
  <c r="H22" i="2" a="1"/>
  <c r="H22" i="2" s="1"/>
  <c r="G23" i="2"/>
  <c r="G24" i="2"/>
  <c r="G25" i="2"/>
  <c r="G26" i="2"/>
  <c r="G22" i="2"/>
  <c r="E5" i="2" a="1"/>
  <c r="E5" i="2" s="1"/>
  <c r="F5" i="2" a="1"/>
  <c r="F5" i="2" s="1"/>
  <c r="D5" i="2" a="1"/>
  <c r="D5" i="2" s="1"/>
  <c r="B15" i="1"/>
  <c r="C9" i="4"/>
  <c r="G4" i="8"/>
  <c r="G5" i="8"/>
  <c r="G6" i="8"/>
  <c r="G7" i="8"/>
  <c r="G8" i="8"/>
  <c r="G9" i="8"/>
  <c r="G10" i="8"/>
  <c r="H13" i="2" a="1"/>
  <c r="H16" i="2" a="1"/>
  <c r="H12" i="2" a="1"/>
  <c r="H11" i="2" a="1"/>
  <c r="H14" i="2" a="1"/>
  <c r="H15" i="2" a="1"/>
  <c r="H17" i="2" a="1"/>
  <c r="H18" i="2" a="1"/>
  <c r="H10" i="2" a="1"/>
  <c r="C50" i="2" l="1"/>
  <c r="C51" i="2"/>
  <c r="H18" i="2"/>
  <c r="H17" i="2"/>
  <c r="H16" i="2"/>
  <c r="H15" i="2"/>
  <c r="H14" i="2"/>
  <c r="H13" i="2"/>
  <c r="H12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ED0F2A-BF9B-4F4F-8423-3320784083D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8A96BAC-BA2C-4F8C-A92F-35339F3EF752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Users\user\Desktop\권가은\2026기본서_컴활1급실기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영화보기].[관리코드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<sst xmlns="http://schemas.openxmlformats.org/spreadsheetml/2006/main" count="324" uniqueCount="227">
  <si>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</si>
  <si>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</si>
  <si>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</si>
  <si>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</si>
  <si>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</si>
  <si>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</si>
  <si>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</si>
  <si>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</si>
  <si>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</si>
  <si>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</si>
  <si>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</si>
  <si>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</si>
  <si>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</si>
  <si>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</si>
  <si>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</si>
  <si>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</si>
  <si>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</si>
  <si>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</si>
  <si>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</si>
  <si>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</si>
  <si>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</si>
  <si>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</si>
  <si>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</si>
  <si>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</si>
  <si>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</si>
  <si>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</si>
  <si>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</si>
  <si>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</si>
  <si>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</si>
  <si>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</si>
  <si>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</si>
  <si>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</si>
  <si>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</si>
  <si>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</si>
  <si>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</si>
  <si>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</si>
  <si>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</si>
  <si>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</si>
  <si>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</si>
  <si>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</si>
  <si>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</si>
  <si>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</si>
  <si>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</si>
  <si>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</si>
  <si>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</si>
  <si>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</si>
  <si>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</si>
  <si>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</si>
  <si>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</si>
  <si>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</si>
  <si>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</si>
  <si>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</si>
  <si>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</si>
  <si>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</si>
  <si>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</si>
  <si>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</si>
  <si>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</si>
  <si>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</si>
  <si>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</si>
  <si>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</si>
  <si>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</si>
  <si>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</si>
  <si>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</si>
  <si>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</si>
  <si>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</si>
  <si>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</si>
  <si>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</si>
  <si>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</si>
  <si>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</si>
  <si>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</si>
  <si>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</si>
  <si>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</si>
  <si>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</si>
  <si>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</si>
  <si>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</si>
  <si>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</si>
  <si>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</si>
  <si>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</si>
  <si>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</si>
  <si>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</si>
  <si>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</si>
  <si>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</si>
  <si>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</si>
  <si>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</si>
  <si>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</si>
  <si>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</si>
  <si>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</si>
  <si>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</si>
  <si>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</si>
  <si>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</si>
  <si>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</si>
  <si>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</si>
  <si>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</si>
  <si>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</si>
  <si>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</si>
  <si>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</si>
  <si>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</si>
  <si>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</si>
  <si>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</si>
  <si>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</si>
  <si>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</si>
  <si>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</si>
  <si>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</si>
  <si>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</si>
  <si>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</si>
  <si>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</si>
  <si>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</si>
  <si>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</si>
  <si>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</si>
  <si>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</si>
  <si>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</si>
  <si>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</si>
  <si>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</si>
  <si>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</si>
  <si>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</si>
  <si>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</si>
  <si>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</si>
  <si>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</si>
  <si>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</si>
  <si>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</si>
  <si>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</si>
  <si>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</si>
  <si>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</si>
  <si>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</si>
  <si>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</si>
  <si>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</si>
  <si>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</si>
  <si>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</si>
  <si>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</si>
  <si>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</si>
  <si>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</si>
  <si>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</si>
  <si>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</si>
  <si>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</si>
  <si>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</si>
  <si>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</si>
  <si>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</si>
  <si>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</si>
  <si>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</si>
  <si>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</si>
  <si>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</si>
  <si>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</si>
  <si>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</si>
  <si>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</si>
  <si>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</si>
  <si>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</si>
  <si>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</si>
  <si>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</si>
  <si>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</si>
  <si>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</si>
  <si>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</si>
  <si>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</si>
  <si>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</si>
  <si>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</si>
  <si>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</si>
  <si>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</si>
  <si>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</si>
  <si>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</si>
  <si>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</si>
  <si>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</si>
  <si>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</si>
  <si>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</si>
  <si>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</si>
  <si>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</si>
  <si>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</si>
  <si>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</si>
  <si>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</si>
  <si>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</si>
  <si>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</si>
  <si>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</si>
  <si>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</si>
  <si>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</si>
  <si>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</si>
  <si>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</si>
  <si>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</si>
  <si>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</si>
  <si>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</si>
  <si>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</si>
  <si>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</si>
  <si>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</si>
  <si>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</si>
  <si>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</si>
  <si>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</si>
  <si>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</si>
  <si>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</si>
  <si>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</si>
  <si>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</si>
  <si>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</si>
  <si>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</si>
  <si>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</si>
  <si>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</si>
  <si>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</si>
  <si>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</si>
  <si>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</si>
  <si>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</si>
  <si>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</si>
  <si>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</si>
  <si>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</si>
  <si>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</si>
  <si>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</si>
  <si>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</si>
  <si>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</si>
  <si>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</si>
  <si>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</si>
  <si>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</si>
  <si>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</si>
  <si>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[표9]</t>
    <phoneticPr fontId="1" type="noConversion"/>
  </si>
  <si>
    <t>평균경력</t>
    <phoneticPr fontId="1" type="noConversion"/>
  </si>
  <si>
    <t>빈도수</t>
    <phoneticPr fontId="1" type="noConversion"/>
  </si>
  <si>
    <t>[표8]</t>
    <phoneticPr fontId="1" type="noConversion"/>
  </si>
  <si>
    <t>조건</t>
    <phoneticPr fontId="1" type="noConversion"/>
  </si>
  <si>
    <t>총합계</t>
  </si>
  <si>
    <t>2022</t>
  </si>
  <si>
    <t>분기2</t>
  </si>
  <si>
    <t>분기3</t>
  </si>
  <si>
    <t>분기4</t>
  </si>
  <si>
    <t>2023</t>
  </si>
  <si>
    <t>분기1</t>
  </si>
  <si>
    <t>관리코드</t>
  </si>
  <si>
    <t>All</t>
  </si>
  <si>
    <t>입고일자(연도)</t>
  </si>
  <si>
    <t>입고일자(분기)</t>
  </si>
  <si>
    <t>입고일자</t>
  </si>
  <si>
    <t>최소값: 가격</t>
  </si>
  <si>
    <t>최소값: 제작년도</t>
  </si>
  <si>
    <t>2022 요약</t>
  </si>
  <si>
    <t>2023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</si>
</sst>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  <numFmt numFmtId="181" formatCode="0\ &quot;초과&quot;"/>
    <numFmt numFmtId="182" formatCode="0\ &quot;이하&quot;"/>
    <numFmt numFmtId="184" formatCode="[&gt;=10]&quot;♣&quot;\ 00;[Red][=0]\ &quot;※&quot;;00;[Blue]@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>
      <alignment vertical="center"/>
    </xf>
    <xf numFmtId="182" fontId="0" fillId="0" borderId="1" xfId="0" applyNumberFormat="1" applyBorder="1">
      <alignment vertical="center"/>
    </xf>
    <xf numFmtId="41" fontId="0" fillId="0" borderId="0" xfId="1" applyFont="1" applyProtection="1">
      <alignment vertical="center"/>
      <protection hidden="1"/>
    </xf>
    <xf numFmtId="0" fontId="0" fillId="0" borderId="0" xfId="0" pivotButton="1">
      <alignment vertical="center"/>
    </xf>
    <xf numFmtId="2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4" fontId="5" fillId="0" borderId="1" xfId="2" applyNumberFormat="1" applyFont="1" applyBorder="1" applyAlignment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2">
    <dxf>
      <font>
        <b/>
        <i/>
        <u/>
      </font>
    </dxf>
    <dxf>
      <font>
        <b/>
        <i/>
        <u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b="1" i="1">
                <a:latin typeface="궁서체" panose="02030609000101010101" pitchFamily="17" charset="-127"/>
                <a:ea typeface="궁서체" panose="02030609000101010101" pitchFamily="17" charset="-127"/>
              </a:rPr>
              <a:t>구매실적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18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적용" textlink="">
      <xdr:nvSpPr>
        <xdr:cNvPr id="3" name="순서도: 문서 2">
          <a:extLst>
            <a:ext uri="{FF2B5EF4-FFF2-40B4-BE49-F238E27FC236}">
              <a16:creationId xmlns:a16="http://schemas.microsoft.com/office/drawing/2014/main" id="{A3052611-9D80-3403-37F0-606F76405DCE}"/>
            </a:ext>
          </a:extLst>
        </xdr:cNvPr>
        <xdr:cNvSpPr/>
      </xdr:nvSpPr>
      <xdr:spPr>
        <a:xfrm>
          <a:off x="2811780" y="2659380"/>
          <a:ext cx="914400" cy="44196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6</xdr:col>
      <xdr:colOff>0</xdr:colOff>
      <xdr:row>14</xdr:row>
      <xdr:rowOff>0</xdr:rowOff>
    </xdr:to>
    <xdr:sp macro="[0]!그래프보기" textlink="">
      <xdr:nvSpPr>
        <xdr:cNvPr id="4" name="순서도: 문서 3">
          <a:extLst>
            <a:ext uri="{FF2B5EF4-FFF2-40B4-BE49-F238E27FC236}">
              <a16:creationId xmlns:a16="http://schemas.microsoft.com/office/drawing/2014/main" id="{A46389D9-618D-1B61-2CC3-764FF4172FFE}"/>
            </a:ext>
          </a:extLst>
        </xdr:cNvPr>
        <xdr:cNvSpPr/>
      </xdr:nvSpPr>
      <xdr:spPr>
        <a:xfrm>
          <a:off x="3726180" y="2659380"/>
          <a:ext cx="922020" cy="441960"/>
        </a:xfrm>
        <a:prstGeom prst="flowChartDocumen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2</xdr:row>
          <xdr:rowOff>0</xdr:rowOff>
        </xdr:from>
        <xdr:to>
          <xdr:col>7</xdr:col>
          <xdr:colOff>579120</xdr:colOff>
          <xdr:row>9</xdr:row>
          <xdr:rowOff>53340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033.698447569448" backgroundQuery="1" createdVersion="8" refreshedVersion="8" minRefreshableVersion="3" recordCount="0" supportSubquery="1" supportAdvancedDrill="1" xr:uid="{E8578576-E4FD-40D7-9B85-0D7AEAF783DE}">
  <cacheSource type="external" connectionId="1"/>
  <cacheFields count="6"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영화보기].[관리코드].[관리코드]" caption="관리코드" numFmtId="0" level="1">
      <sharedItems containsSemiMixedTypes="0" containsNonDate="0" containsString="0"/>
    </cacheField>
    <cacheField name="[Measures].[최소값: 가격]" caption="최소값: 가격" numFmtId="0" hierarchy="12" level="32767"/>
    <cacheField name="[Measures].[최소값: 제작년도]" caption="최소값: 제작년도" numFmtId="0" hierarchy="13" level="32767"/>
  </cacheFields>
  <cacheHierarchies count="14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0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1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2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7DB6B8-437F-4464-B46D-CA8F9EA61282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Row" compact="0" allDrilled="1" showAll="0" dataSourceSort="1" defaultSubtotal="0" defaultAttributeDrillState="1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axis="axisRow" compact="0" allDrilled="1" showAll="0" dataSourceSort="1" defaultSubtotal="0">
      <items count="4">
        <item x="0" e="0"/>
        <item x="1" e="0"/>
        <item x="2" e="0"/>
        <item x="3" e="0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axis="axisPage" compact="0" allDrilled="1" showAll="0" dataSourceSort="1" defaultSubtotal="0" defaultAttributeDrillState="1"/>
    <pivotField dataField="1" compact="0" subtotalTop="0" showAll="0" defaultSubtotal="0"/>
    <pivotField dataField="1" compact="0" subtotalTop="0" showAll="0" defaultSubtotal="0"/>
  </pivotFields>
  <rowFields count="3">
    <field x="2"/>
    <field x="1"/>
    <field x="0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3" hier="0" name="[영화보기].[관리코드].[All]" cap="All"/>
  </pageFields>
  <dataFields count="2">
    <dataField name="최소값: 가격" fld="4" subtotal="min" baseField="2" baseItem="0"/>
    <dataField name="최소값: 제작년도" fld="5" subtotal="min" baseField="2" baseItem="0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소값: 가격"/>
    <pivotHierarchy dragToData="1" caption="최소값: 제작년도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21"/>
  <sheetViews>
    <sheetView topLeftCell="A2" workbookViewId="0">
      <selection activeCell="O14" sqref="O14"/>
    </sheetView>
  </sheetViews>
  <sheetFormatPr defaultRowHeight="17.399999999999999"/>
  <cols>
    <col min="1" max="1" width="2" customWidth="1"/>
    <col min="2" max="2" width="11" bestFit="1" customWidth="1"/>
    <col min="3" max="3" width="17.19921875" bestFit="1" customWidth="1"/>
    <col min="4" max="4" width="13.09765625" bestFit="1" customWidth="1"/>
    <col min="6" max="6" width="11" bestFit="1" customWidth="1"/>
    <col min="7" max="7" width="8.8984375" customWidth="1"/>
  </cols>
  <sheetData>
    <row r="1" spans="2:7">
      <c r="B1" t="s">
        <v>200</v>
      </c>
    </row>
    <row r="2" spans="2:7">
      <c r="G2" t="s">
        <v>189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190</v>
      </c>
    </row>
    <row r="4" spans="2:7">
      <c r="B4" s="4" t="s">
        <v>7</v>
      </c>
      <c r="C4" s="4" t="s">
        <v>8</v>
      </c>
      <c r="D4" s="4" t="s">
        <v>191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192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193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194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195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196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197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198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199</v>
      </c>
      <c r="E12" s="4" t="s">
        <v>38</v>
      </c>
      <c r="F12" s="4" t="s">
        <v>39</v>
      </c>
      <c r="G12" s="3">
        <v>879000</v>
      </c>
    </row>
    <row r="14" spans="2:7">
      <c r="B14" t="s">
        <v>210</v>
      </c>
    </row>
    <row r="15" spans="2:7">
      <c r="B15" t="b">
        <f>OR(AND(LEFT(B4, 1)="J", OR(F4="도소매", F4="출판인쇄")), AND(LEFT(B4,1)="S", E4="윤철수"))</f>
        <v>0</v>
      </c>
    </row>
    <row r="17" spans="2:7"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190</v>
      </c>
    </row>
    <row r="18" spans="2:7">
      <c r="B18" s="4" t="s">
        <v>14</v>
      </c>
      <c r="C18" s="4" t="s">
        <v>15</v>
      </c>
      <c r="D18" s="4" t="s">
        <v>193</v>
      </c>
      <c r="E18" s="4" t="s">
        <v>16</v>
      </c>
      <c r="F18" s="4" t="s">
        <v>17</v>
      </c>
      <c r="G18" s="3">
        <v>773000</v>
      </c>
    </row>
    <row r="19" spans="2:7">
      <c r="B19" s="4" t="s">
        <v>18</v>
      </c>
      <c r="C19" s="4" t="s">
        <v>19</v>
      </c>
      <c r="D19" s="4" t="s">
        <v>194</v>
      </c>
      <c r="E19" s="4" t="s">
        <v>20</v>
      </c>
      <c r="F19" s="4" t="s">
        <v>17</v>
      </c>
      <c r="G19" s="3">
        <v>260000</v>
      </c>
    </row>
    <row r="20" spans="2:7">
      <c r="B20" s="4" t="s">
        <v>21</v>
      </c>
      <c r="C20" s="4" t="s">
        <v>22</v>
      </c>
      <c r="D20" s="4" t="s">
        <v>195</v>
      </c>
      <c r="E20" s="4" t="s">
        <v>23</v>
      </c>
      <c r="F20" s="4" t="s">
        <v>24</v>
      </c>
      <c r="G20" s="3">
        <v>972000</v>
      </c>
    </row>
    <row r="21" spans="2:7">
      <c r="B21" s="4" t="s">
        <v>36</v>
      </c>
      <c r="C21" s="4" t="s">
        <v>37</v>
      </c>
      <c r="D21" s="4" t="s">
        <v>199</v>
      </c>
      <c r="E21" s="4" t="s">
        <v>38</v>
      </c>
      <c r="F21" s="4" t="s">
        <v>39</v>
      </c>
      <c r="G21" s="3">
        <v>879000</v>
      </c>
    </row>
  </sheetData>
  <phoneticPr fontId="1" type="noConversion"/>
  <conditionalFormatting sqref="G4:G12">
    <cfRule type="expression" dxfId="1" priority="6">
      <formula>"MAX($G$4:$G$12) + MIN($G$4:$G$12)"</formula>
    </cfRule>
  </conditionalFormatting>
  <conditionalFormatting sqref="B4:G12">
    <cfRule type="expression" dxfId="0" priority="1">
      <formula>($G1=MAX($G$4:$G$12))+($G1=MIN($G$4:$G$12))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view="pageBreakPreview" zoomScale="60" zoomScaleNormal="100" workbookViewId="0">
      <selection activeCell="J19" sqref="J19"/>
    </sheetView>
  </sheetViews>
  <sheetFormatPr defaultRowHeight="17.399999999999999"/>
  <cols>
    <col min="1" max="1" width="2.69921875" customWidth="1"/>
    <col min="3" max="3" width="11.09765625" customWidth="1"/>
    <col min="4" max="4" width="10.09765625" customWidth="1"/>
    <col min="6" max="6" width="11.097656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28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28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28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28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28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28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28">
        <f t="shared" si="0"/>
        <v>37000</v>
      </c>
    </row>
  </sheetData>
  <sheetProtection sheet="1" objects="1" scenarios="1" sort="0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51"/>
  <sheetViews>
    <sheetView topLeftCell="A45" zoomScaleNormal="100" workbookViewId="0">
      <selection activeCell="C51" sqref="C51"/>
    </sheetView>
  </sheetViews>
  <sheetFormatPr defaultRowHeight="17.399999999999999"/>
  <cols>
    <col min="1" max="1" width="13" bestFit="1" customWidth="1"/>
    <col min="2" max="2" width="15.69921875" customWidth="1"/>
    <col min="3" max="3" width="11.19921875" customWidth="1"/>
    <col min="4" max="4" width="13.3984375" customWidth="1"/>
    <col min="5" max="5" width="15.59765625" customWidth="1"/>
    <col min="6" max="6" width="13.3984375" customWidth="1"/>
    <col min="7" max="7" width="13.1992187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31" t="s">
        <v>58</v>
      </c>
      <c r="E3" s="32"/>
      <c r="F3" s="33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 t="str">
        <f t="array" ref="D5">INDEX($A$10:$H$18, MATCH(MAX(($D$10:$D$18=D4)*($E$10:$E$18)), ($D$10:$D$18=D4)*($E$10:$E$18), 0), 1)</f>
        <v>이승연</v>
      </c>
      <c r="E5" s="2" t="str">
        <f t="array" ref="E5">INDEX($A$10:$H$18, MATCH(MAX(($D$10:$D$18=E4)*($E$10:$E$18)), ($D$10:$D$18=E4)*($E$10:$E$18), 0), 1)</f>
        <v>김경수</v>
      </c>
      <c r="F5" s="2" t="str">
        <f t="array" ref="F5">INDEX($A$10:$H$18, MATCH(MAX(($D$10:$D$18=F4)*($E$10:$E$18)), ($D$10:$D$18=F4)*($E$10:$E$18), 0), 1)</f>
        <v>지순녀</v>
      </c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>
        <f>F10+F10*(VLOOKUP(E10, $A$3:$B$6, 2)+IF(OR(B10="판매부", C10="1급"), 1%))</f>
        <v>1248000</v>
      </c>
      <c r="H10" s="4" t="str" cm="1">
        <f t="array" ref="H10">bk비고(E10)</f>
        <v>급여동결</v>
      </c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3">
        <f t="shared" ref="G11:G18" si="0">F11+F11*(VLOOKUP(E11, $A$3:$B$6, 2)+IF(OR(B11="판매부", C11="1급"), 1%))</f>
        <v>1417500</v>
      </c>
      <c r="H11" s="4" t="str" cm="1">
        <f t="array" ref="H11">bk비고(E11)</f>
        <v>급여인상</v>
      </c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3">
        <f t="shared" si="0"/>
        <v>1609500</v>
      </c>
      <c r="H12" s="4" t="str" cm="1">
        <f t="array" ref="H12">bk비고(E12)</f>
        <v>승진(급여인상)</v>
      </c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3">
        <f t="shared" si="0"/>
        <v>1458000</v>
      </c>
      <c r="H13" s="4" t="str" cm="1">
        <f t="array" ref="H13">bk비고(E13)</f>
        <v>승진(급여인상)</v>
      </c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3">
        <f t="shared" si="0"/>
        <v>1444500</v>
      </c>
      <c r="H14" s="4" t="str" cm="1">
        <f t="array" ref="H14">bk비고(E14)</f>
        <v>급여인상</v>
      </c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3">
        <f t="shared" si="0"/>
        <v>1260000</v>
      </c>
      <c r="H15" s="4" t="str" cm="1">
        <f t="array" ref="H15">bk비고(E15)</f>
        <v>급여인상</v>
      </c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3">
        <f t="shared" si="0"/>
        <v>1566000</v>
      </c>
      <c r="H16" s="4" t="str" cm="1">
        <f t="array" ref="H16">bk비고(E16)</f>
        <v>승진(급여인상)</v>
      </c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3">
        <f t="shared" si="0"/>
        <v>1566000</v>
      </c>
      <c r="H17" s="4" t="str" cm="1">
        <f t="array" ref="H17">bk비고(E17)</f>
        <v>급여인상</v>
      </c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3">
        <f t="shared" si="0"/>
        <v>1272000</v>
      </c>
      <c r="H18" s="4" t="str" cm="1">
        <f t="array" ref="H18">bk비고(E18)</f>
        <v>급여인상</v>
      </c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>
        <f>COUNTBLANK(B22:F22)</f>
        <v>1</v>
      </c>
      <c r="H22" s="2" t="str" cm="1">
        <f t="array" ref="H22">IF(G22=0, "만점", HLOOKUP(SUMPRODUCT(TRANSPOSE(B22:F22), $H$30:$H$34), $B$29:$E$30, 2, TRUE)&amp;"등급")</f>
        <v>1등급</v>
      </c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">
        <f t="shared" ref="G23:G26" si="1">COUNTBLANK(B23:F23)</f>
        <v>2</v>
      </c>
      <c r="H23" s="2" t="str" cm="1">
        <f t="array" ref="H23">IF(G23=0, "만점", HLOOKUP(SUMPRODUCT(TRANSPOSE(B23:F23), $H$30:$H$34), $B$29:$E$30, 2, TRUE)&amp;"등급")</f>
        <v>3등급</v>
      </c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f t="shared" si="1"/>
        <v>0</v>
      </c>
      <c r="H24" s="2" t="str" cm="1">
        <f t="array" ref="H24">IF(G24=0, "만점", HLOOKUP(SUMPRODUCT(TRANSPOSE(B24:F24), $H$30:$H$34), $B$29:$E$30, 2, TRUE)&amp;"등급")</f>
        <v>만점</v>
      </c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">
        <f t="shared" si="1"/>
        <v>1</v>
      </c>
      <c r="H25" s="2" t="str" cm="1">
        <f t="array" ref="H25">IF(G25=0, "만점", HLOOKUP(SUMPRODUCT(TRANSPOSE(B25:F25), $H$30:$H$34), $B$29:$E$30, 2, TRUE)&amp;"등급")</f>
        <v>2등급</v>
      </c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">
        <f t="shared" si="1"/>
        <v>3</v>
      </c>
      <c r="H26" s="2" t="str" cm="1">
        <f t="array" ref="H26">IF(G26=0, "만점", HLOOKUP(SUMPRODUCT(TRANSPOSE(B26:F26), $H$30:$H$34), $B$29:$E$30, 2, TRUE)&amp;"등급")</f>
        <v>4등급</v>
      </c>
    </row>
    <row r="28" spans="1:8">
      <c r="A28" t="s">
        <v>201</v>
      </c>
      <c r="G28" t="s">
        <v>202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203</v>
      </c>
      <c r="H29" s="2" t="s">
        <v>204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205</v>
      </c>
      <c r="G32" s="2">
        <v>3</v>
      </c>
      <c r="H32" s="2">
        <v>20</v>
      </c>
    </row>
    <row r="33" spans="1:8">
      <c r="A33" s="4" t="s">
        <v>95</v>
      </c>
      <c r="B33" s="24">
        <v>50000</v>
      </c>
      <c r="C33" s="24">
        <v>15000</v>
      </c>
      <c r="D33" s="24">
        <v>5000</v>
      </c>
      <c r="E33" s="24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209</v>
      </c>
    </row>
    <row r="37" spans="1:8">
      <c r="A37" s="2" t="s">
        <v>97</v>
      </c>
      <c r="B37" s="2" t="s">
        <v>98</v>
      </c>
      <c r="C37" s="2" t="s">
        <v>95</v>
      </c>
      <c r="D37" s="2" t="s">
        <v>99</v>
      </c>
      <c r="E37" s="2" t="s">
        <v>100</v>
      </c>
      <c r="F37" s="2" t="s">
        <v>101</v>
      </c>
      <c r="G37" s="1" t="s">
        <v>102</v>
      </c>
    </row>
    <row r="38" spans="1:8">
      <c r="A38" s="2" t="s">
        <v>103</v>
      </c>
      <c r="B38" s="2" t="s">
        <v>104</v>
      </c>
      <c r="C38" s="9">
        <v>4829</v>
      </c>
      <c r="D38" s="9">
        <v>3420000</v>
      </c>
      <c r="E38" s="9">
        <v>3100000</v>
      </c>
      <c r="F38" s="2">
        <v>8</v>
      </c>
      <c r="G38" s="9">
        <f>ROUNDUP(IF(D38&gt;=2500000, (D38*_xlfn.XLOOKUP(C38,$B$33:$E$33,$B$34:$E$34,,-1))+(D38*0.1%), D38*_xlfn.XLOOKUP(C38,$B$33:$E$33,$B$34:$E$34,,-1)),-2)</f>
        <v>13700</v>
      </c>
    </row>
    <row r="39" spans="1:8">
      <c r="A39" s="2" t="s">
        <v>103</v>
      </c>
      <c r="B39" s="2" t="s">
        <v>105</v>
      </c>
      <c r="C39" s="9">
        <v>14195</v>
      </c>
      <c r="D39" s="9">
        <v>3090000</v>
      </c>
      <c r="E39" s="9">
        <v>3000000</v>
      </c>
      <c r="F39" s="2">
        <v>5.9</v>
      </c>
      <c r="G39" s="9">
        <f t="shared" ref="G39:G45" si="2">ROUNDUP(IF(D39&gt;=2500000, (D39*_xlfn.XLOOKUP(C39,$B$33:$E$33,$B$34:$E$34,,-1))+(D39*0.1%), D39*_xlfn.XLOOKUP(C39,$B$33:$E$33,$B$34:$E$34,,-1)),-2)</f>
        <v>18600</v>
      </c>
    </row>
    <row r="40" spans="1:8">
      <c r="A40" s="2" t="s">
        <v>106</v>
      </c>
      <c r="B40" s="2" t="s">
        <v>107</v>
      </c>
      <c r="C40" s="9">
        <v>8130</v>
      </c>
      <c r="D40" s="9">
        <v>2560000</v>
      </c>
      <c r="E40" s="9">
        <v>2400000</v>
      </c>
      <c r="F40" s="2">
        <v>6.5</v>
      </c>
      <c r="G40" s="9">
        <f t="shared" si="2"/>
        <v>15400</v>
      </c>
    </row>
    <row r="41" spans="1:8">
      <c r="A41" s="2" t="s">
        <v>103</v>
      </c>
      <c r="B41" s="2" t="s">
        <v>108</v>
      </c>
      <c r="C41" s="9">
        <v>5797</v>
      </c>
      <c r="D41" s="9">
        <v>2540000</v>
      </c>
      <c r="E41" s="9">
        <v>2450000</v>
      </c>
      <c r="F41" s="2">
        <v>6</v>
      </c>
      <c r="G41" s="9">
        <f t="shared" si="2"/>
        <v>15300</v>
      </c>
    </row>
    <row r="42" spans="1:8">
      <c r="A42" s="2" t="s">
        <v>103</v>
      </c>
      <c r="B42" s="2" t="s">
        <v>109</v>
      </c>
      <c r="C42" s="9">
        <v>3168</v>
      </c>
      <c r="D42" s="9">
        <v>2290000</v>
      </c>
      <c r="E42" s="9">
        <v>2450000</v>
      </c>
      <c r="F42" s="2">
        <v>4.9000000000000004</v>
      </c>
      <c r="G42" s="9">
        <f t="shared" si="2"/>
        <v>6900</v>
      </c>
    </row>
    <row r="43" spans="1:8">
      <c r="A43" s="2" t="s">
        <v>106</v>
      </c>
      <c r="B43" s="2" t="s">
        <v>110</v>
      </c>
      <c r="C43" s="9">
        <v>114054</v>
      </c>
      <c r="D43" s="9">
        <v>2200000</v>
      </c>
      <c r="E43" s="9">
        <v>2350000</v>
      </c>
      <c r="F43" s="2">
        <v>5.4</v>
      </c>
      <c r="G43" s="9">
        <f t="shared" si="2"/>
        <v>19800</v>
      </c>
    </row>
    <row r="44" spans="1:8">
      <c r="A44" s="2" t="s">
        <v>103</v>
      </c>
      <c r="B44" s="2" t="s">
        <v>111</v>
      </c>
      <c r="C44" s="9">
        <v>76947</v>
      </c>
      <c r="D44" s="9">
        <v>1990000</v>
      </c>
      <c r="E44" s="9">
        <v>2100000</v>
      </c>
      <c r="F44" s="2">
        <v>6.7</v>
      </c>
      <c r="G44" s="9">
        <f t="shared" si="2"/>
        <v>18000</v>
      </c>
    </row>
    <row r="45" spans="1:8">
      <c r="A45" s="2" t="s">
        <v>106</v>
      </c>
      <c r="B45" s="2" t="s">
        <v>112</v>
      </c>
      <c r="C45" s="9">
        <v>15887</v>
      </c>
      <c r="D45" s="9">
        <v>1640000</v>
      </c>
      <c r="E45" s="9">
        <v>1850000</v>
      </c>
      <c r="F45" s="2">
        <v>4.0999999999999996</v>
      </c>
      <c r="G45" s="9">
        <f t="shared" si="2"/>
        <v>11500</v>
      </c>
    </row>
    <row r="47" spans="1:8">
      <c r="A47" s="25" t="s">
        <v>206</v>
      </c>
    </row>
    <row r="48" spans="1:8">
      <c r="A48" s="34" t="s">
        <v>207</v>
      </c>
      <c r="B48" s="34"/>
      <c r="C48" s="1" t="s">
        <v>208</v>
      </c>
    </row>
    <row r="49" spans="1:3">
      <c r="A49" s="26">
        <v>1</v>
      </c>
      <c r="B49" s="27">
        <v>3</v>
      </c>
      <c r="C49" s="4">
        <f t="array" ref="C49:C51">FREQUENCY( IF( (RIGHT($B$38:$B$45, 3)="개발자")+(RIGHT($B$38:$B$45, 3)="관리자"), $F$38:$F$45 ),B49:B50)</f>
        <v>0</v>
      </c>
    </row>
    <row r="50" spans="1:3">
      <c r="A50" s="26">
        <v>3</v>
      </c>
      <c r="B50" s="27">
        <v>6</v>
      </c>
      <c r="C50" s="4">
        <v>3</v>
      </c>
    </row>
    <row r="51" spans="1:3">
      <c r="A51" s="26">
        <v>6</v>
      </c>
      <c r="B51" s="4"/>
      <c r="C51" s="4">
        <v>2</v>
      </c>
    </row>
  </sheetData>
  <mergeCells count="2">
    <mergeCell ref="D3:F3"/>
    <mergeCell ref="A48:B4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F13" sqref="F13"/>
    </sheetView>
  </sheetViews>
  <sheetFormatPr defaultRowHeight="17.399999999999999"/>
  <cols>
    <col min="1" max="2" width="15.69921875" bestFit="1" customWidth="1"/>
    <col min="3" max="3" width="10.59765625" bestFit="1" customWidth="1"/>
    <col min="4" max="4" width="11.59765625" bestFit="1" customWidth="1"/>
    <col min="5" max="6" width="15.5" bestFit="1" customWidth="1"/>
  </cols>
  <sheetData>
    <row r="3" spans="1:5">
      <c r="A3" s="29" t="s">
        <v>218</v>
      </c>
      <c r="B3" t="s" vm="1">
        <v>219</v>
      </c>
    </row>
    <row r="5" spans="1:5">
      <c r="A5" s="29" t="s">
        <v>220</v>
      </c>
      <c r="B5" s="29" t="s">
        <v>221</v>
      </c>
      <c r="C5" s="29" t="s">
        <v>222</v>
      </c>
      <c r="D5" t="s">
        <v>223</v>
      </c>
      <c r="E5" t="s">
        <v>224</v>
      </c>
    </row>
    <row r="6" spans="1:5">
      <c r="A6" t="s">
        <v>212</v>
      </c>
    </row>
    <row r="7" spans="1:5">
      <c r="B7" t="s">
        <v>213</v>
      </c>
      <c r="D7">
        <v>500</v>
      </c>
      <c r="E7">
        <v>1974</v>
      </c>
    </row>
    <row r="8" spans="1:5">
      <c r="B8" t="s">
        <v>214</v>
      </c>
      <c r="D8">
        <v>500</v>
      </c>
      <c r="E8">
        <v>2000</v>
      </c>
    </row>
    <row r="9" spans="1:5">
      <c r="B9" t="s">
        <v>215</v>
      </c>
      <c r="D9">
        <v>500</v>
      </c>
      <c r="E9">
        <v>1972</v>
      </c>
    </row>
    <row r="10" spans="1:5">
      <c r="A10" t="s">
        <v>225</v>
      </c>
      <c r="D10">
        <v>500</v>
      </c>
      <c r="E10">
        <v>1972</v>
      </c>
    </row>
    <row r="11" spans="1:5">
      <c r="A11" t="s">
        <v>216</v>
      </c>
    </row>
    <row r="12" spans="1:5">
      <c r="B12" t="s">
        <v>217</v>
      </c>
      <c r="D12">
        <v>2000</v>
      </c>
      <c r="E12">
        <v>1996</v>
      </c>
    </row>
    <row r="13" spans="1:5">
      <c r="B13" t="s">
        <v>213</v>
      </c>
      <c r="D13">
        <v>2500</v>
      </c>
      <c r="E13">
        <v>1998</v>
      </c>
    </row>
    <row r="14" spans="1:5">
      <c r="B14" t="s">
        <v>214</v>
      </c>
      <c r="D14">
        <v>2500</v>
      </c>
      <c r="E14">
        <v>1998</v>
      </c>
    </row>
    <row r="15" spans="1:5">
      <c r="A15" t="s">
        <v>226</v>
      </c>
      <c r="D15">
        <v>2000</v>
      </c>
      <c r="E15">
        <v>1996</v>
      </c>
    </row>
    <row r="16" spans="1:5">
      <c r="A16" t="s">
        <v>211</v>
      </c>
      <c r="D16">
        <v>500</v>
      </c>
      <c r="E16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workbookViewId="0">
      <selection activeCell="G9" sqref="G9"/>
    </sheetView>
  </sheetViews>
  <sheetFormatPr defaultRowHeight="17.399999999999999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113</v>
      </c>
      <c r="E2" s="35" t="s">
        <v>121</v>
      </c>
      <c r="F2" s="36"/>
    </row>
    <row r="3" spans="2:6">
      <c r="B3" s="2" t="s">
        <v>115</v>
      </c>
      <c r="C3" s="9">
        <v>1150</v>
      </c>
      <c r="E3" s="9"/>
      <c r="F3" s="9">
        <f>AVERAGE(C3:C8)</f>
        <v>1745</v>
      </c>
    </row>
    <row r="4" spans="2:6">
      <c r="B4" s="2" t="s">
        <v>116</v>
      </c>
      <c r="C4" s="9">
        <v>1650</v>
      </c>
      <c r="E4" s="9">
        <v>1000</v>
      </c>
      <c r="F4" s="9">
        <f t="dataTable" ref="F4:F8" dt2D="0" dtr="0" r1="C8"/>
        <v>1561.6666666666667</v>
      </c>
    </row>
    <row r="5" spans="2:6">
      <c r="B5" s="2" t="s">
        <v>117</v>
      </c>
      <c r="C5" s="9">
        <v>2010</v>
      </c>
      <c r="E5" s="9">
        <v>1500</v>
      </c>
      <c r="F5" s="9">
        <v>1645</v>
      </c>
    </row>
    <row r="6" spans="2:6">
      <c r="B6" s="2" t="s">
        <v>118</v>
      </c>
      <c r="C6" s="9">
        <v>1110</v>
      </c>
      <c r="E6" s="9">
        <v>2000</v>
      </c>
      <c r="F6" s="9">
        <v>1728.3333333333333</v>
      </c>
    </row>
    <row r="7" spans="2:6">
      <c r="B7" s="2" t="s">
        <v>119</v>
      </c>
      <c r="C7" s="9">
        <v>2450</v>
      </c>
      <c r="E7" s="9">
        <v>2500</v>
      </c>
      <c r="F7" s="9">
        <v>1811.6666666666667</v>
      </c>
    </row>
    <row r="8" spans="2:6">
      <c r="B8" s="2" t="s">
        <v>114</v>
      </c>
      <c r="C8" s="9">
        <v>2100</v>
      </c>
      <c r="E8" s="9">
        <v>3000</v>
      </c>
      <c r="F8" s="9">
        <v>1895</v>
      </c>
    </row>
    <row r="9" spans="2:6">
      <c r="B9" s="10" t="s">
        <v>122</v>
      </c>
      <c r="C9" s="11">
        <f>SUM(C3:C8)</f>
        <v>10470</v>
      </c>
    </row>
    <row r="10" spans="2:6">
      <c r="B10" s="10" t="s">
        <v>120</v>
      </c>
      <c r="C10" s="11">
        <f>AVERAGE(C3:C8)</f>
        <v>1745</v>
      </c>
    </row>
  </sheetData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" promptTitle="판매실적" prompt="500단위로 입력하세요." sqref="E4:E8" xr:uid="{E309C589-51BB-47BF-8B19-73136B187834}">
      <formula1>MOD(E4, 500)=0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topLeftCell="A10" workbookViewId="0">
      <selection activeCell="K29" sqref="K29"/>
    </sheetView>
  </sheetViews>
  <sheetFormatPr defaultRowHeight="17.399999999999999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1">
      <c r="B1" s="37" t="s">
        <v>123</v>
      </c>
      <c r="C1" s="37"/>
      <c r="D1" s="37"/>
      <c r="E1" s="37"/>
      <c r="F1" s="37"/>
      <c r="G1" s="37"/>
      <c r="H1" s="37"/>
      <c r="I1" s="37"/>
    </row>
    <row r="3" spans="2:9">
      <c r="B3" s="2" t="s">
        <v>124</v>
      </c>
      <c r="C3" s="2" t="s">
        <v>86</v>
      </c>
      <c r="D3" s="2" t="s">
        <v>125</v>
      </c>
      <c r="E3" s="2" t="s">
        <v>126</v>
      </c>
      <c r="F3" s="2" t="s">
        <v>127</v>
      </c>
      <c r="G3" s="2" t="s">
        <v>128</v>
      </c>
      <c r="H3" s="2" t="s">
        <v>129</v>
      </c>
      <c r="I3" s="2" t="s">
        <v>130</v>
      </c>
    </row>
    <row r="4" spans="2:9">
      <c r="B4" s="2" t="s">
        <v>131</v>
      </c>
      <c r="C4" s="2" t="s">
        <v>132</v>
      </c>
      <c r="D4" s="2" t="s">
        <v>133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134</v>
      </c>
      <c r="C5" s="2" t="s">
        <v>135</v>
      </c>
      <c r="D5" s="2" t="s">
        <v>136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137</v>
      </c>
      <c r="C6" s="2" t="s">
        <v>138</v>
      </c>
      <c r="D6" s="2" t="s">
        <v>139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140</v>
      </c>
      <c r="C7" s="2" t="s">
        <v>141</v>
      </c>
      <c r="D7" s="2" t="s">
        <v>133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142</v>
      </c>
      <c r="C8" s="2" t="s">
        <v>143</v>
      </c>
      <c r="D8" s="2" t="s">
        <v>136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144</v>
      </c>
      <c r="C9" s="2" t="s">
        <v>145</v>
      </c>
      <c r="D9" s="2" t="s">
        <v>136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146</v>
      </c>
      <c r="C10" s="2" t="s">
        <v>147</v>
      </c>
      <c r="D10" s="2" t="s">
        <v>133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148</v>
      </c>
      <c r="C11" s="2" t="s">
        <v>149</v>
      </c>
      <c r="D11" s="2" t="s">
        <v>139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150</v>
      </c>
      <c r="C12" s="2" t="s">
        <v>151</v>
      </c>
      <c r="D12" s="2" t="s">
        <v>139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152</v>
      </c>
      <c r="C13" s="2" t="s">
        <v>153</v>
      </c>
      <c r="D13" s="2" t="s">
        <v>136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tabSelected="1" workbookViewId="0">
      <selection activeCell="H14" sqref="H14"/>
    </sheetView>
  </sheetViews>
  <sheetFormatPr defaultRowHeight="17.399999999999999"/>
  <cols>
    <col min="1" max="1" width="9.19921875" bestFit="1" customWidth="1"/>
    <col min="2" max="3" width="9" bestFit="1" customWidth="1"/>
    <col min="4" max="4" width="9.69921875" customWidth="1"/>
    <col min="5" max="5" width="12" customWidth="1"/>
    <col min="6" max="6" width="12.09765625" customWidth="1"/>
  </cols>
  <sheetData>
    <row r="1" spans="1:6" ht="18" thickBot="1">
      <c r="A1" s="13" t="s">
        <v>155</v>
      </c>
      <c r="B1" s="13"/>
      <c r="C1" s="13"/>
      <c r="D1" s="13"/>
      <c r="E1" s="13"/>
      <c r="F1" s="13"/>
    </row>
    <row r="2" spans="1:6">
      <c r="A2" s="14" t="s">
        <v>156</v>
      </c>
      <c r="B2" s="15" t="s">
        <v>157</v>
      </c>
      <c r="C2" s="15" t="s">
        <v>158</v>
      </c>
      <c r="D2" s="15" t="s">
        <v>159</v>
      </c>
      <c r="E2" s="15" t="s">
        <v>160</v>
      </c>
      <c r="F2" s="15" t="s">
        <v>161</v>
      </c>
    </row>
    <row r="3" spans="1:6">
      <c r="A3" s="16" t="s">
        <v>162</v>
      </c>
      <c r="B3" s="17">
        <v>230</v>
      </c>
      <c r="C3" s="17">
        <v>220</v>
      </c>
      <c r="D3" s="18">
        <v>264000</v>
      </c>
      <c r="E3" s="38">
        <v>-10</v>
      </c>
      <c r="F3" s="19">
        <v>1</v>
      </c>
    </row>
    <row r="4" spans="1:6">
      <c r="A4" s="16" t="s">
        <v>163</v>
      </c>
      <c r="B4" s="17">
        <v>190</v>
      </c>
      <c r="C4" s="17">
        <v>240</v>
      </c>
      <c r="D4" s="18">
        <v>236400</v>
      </c>
      <c r="E4" s="38">
        <v>50</v>
      </c>
      <c r="F4" s="19">
        <v>2</v>
      </c>
    </row>
    <row r="5" spans="1:6">
      <c r="A5" s="16" t="s">
        <v>164</v>
      </c>
      <c r="B5" s="17">
        <v>200</v>
      </c>
      <c r="C5" s="17">
        <v>180</v>
      </c>
      <c r="D5" s="18">
        <v>216000</v>
      </c>
      <c r="E5" s="38">
        <v>-20</v>
      </c>
      <c r="F5" s="19">
        <v>3</v>
      </c>
    </row>
    <row r="6" spans="1:6">
      <c r="A6" s="16" t="s">
        <v>165</v>
      </c>
      <c r="B6" s="17">
        <v>200</v>
      </c>
      <c r="C6" s="17">
        <v>210</v>
      </c>
      <c r="D6" s="18">
        <v>210000</v>
      </c>
      <c r="E6" s="38">
        <v>10</v>
      </c>
      <c r="F6" s="19">
        <v>4</v>
      </c>
    </row>
    <row r="7" spans="1:6">
      <c r="A7" s="16" t="s">
        <v>166</v>
      </c>
      <c r="B7" s="17">
        <v>140</v>
      </c>
      <c r="C7" s="17">
        <v>160</v>
      </c>
      <c r="D7" s="18">
        <v>174000</v>
      </c>
      <c r="E7" s="38">
        <v>20</v>
      </c>
      <c r="F7" s="19">
        <v>5</v>
      </c>
    </row>
    <row r="8" spans="1:6">
      <c r="A8" s="16" t="s">
        <v>167</v>
      </c>
      <c r="B8" s="17">
        <v>200</v>
      </c>
      <c r="C8" s="17">
        <v>200</v>
      </c>
      <c r="D8" s="18">
        <v>156000</v>
      </c>
      <c r="E8" s="38">
        <v>0</v>
      </c>
      <c r="F8" s="19">
        <v>6</v>
      </c>
    </row>
    <row r="9" spans="1:6">
      <c r="A9" s="16" t="s">
        <v>168</v>
      </c>
      <c r="B9" s="17">
        <v>100</v>
      </c>
      <c r="C9" s="17"/>
      <c r="D9" s="18"/>
      <c r="E9" s="38" t="s">
        <v>154</v>
      </c>
      <c r="F9" s="19">
        <v>7</v>
      </c>
    </row>
    <row r="10" spans="1:6">
      <c r="A10" s="16" t="s">
        <v>169</v>
      </c>
      <c r="B10" s="17">
        <v>100</v>
      </c>
      <c r="C10" s="17">
        <v>85</v>
      </c>
      <c r="D10" s="18">
        <v>102000</v>
      </c>
      <c r="E10" s="38">
        <v>-15</v>
      </c>
      <c r="F10" s="19">
        <v>8</v>
      </c>
    </row>
    <row r="11" spans="1:6">
      <c r="A11" s="16" t="s">
        <v>170</v>
      </c>
      <c r="B11" s="17">
        <v>100</v>
      </c>
      <c r="C11" s="17">
        <v>80</v>
      </c>
      <c r="D11" s="18">
        <v>96000</v>
      </c>
      <c r="E11" s="38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conditionalFormatting sqref="C3:C11">
    <cfRule type="colorScale" priority="1">
      <colorScale>
        <cfvo type="min"/>
        <cfvo type="num" val="1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workbookViewId="0">
      <selection activeCell="F15" sqref="F15"/>
    </sheetView>
  </sheetViews>
  <sheetFormatPr defaultRowHeight="17.399999999999999"/>
  <cols>
    <col min="12" max="12" width="11.09765625" bestFit="1" customWidth="1"/>
  </cols>
  <sheetData>
    <row r="1" spans="1:12" ht="20.399999999999999">
      <c r="A1" s="20" t="s">
        <v>171</v>
      </c>
      <c r="J1" t="s">
        <v>172</v>
      </c>
    </row>
    <row r="3" spans="1:12">
      <c r="A3" s="21" t="s">
        <v>124</v>
      </c>
      <c r="B3" s="21" t="s">
        <v>173</v>
      </c>
      <c r="C3" s="21" t="s">
        <v>174</v>
      </c>
      <c r="D3" s="21" t="s">
        <v>175</v>
      </c>
      <c r="E3" s="21" t="s">
        <v>176</v>
      </c>
      <c r="F3" s="21" t="s">
        <v>177</v>
      </c>
      <c r="G3" s="21" t="s">
        <v>178</v>
      </c>
      <c r="J3" s="21" t="s">
        <v>175</v>
      </c>
      <c r="K3" s="21" t="s">
        <v>176</v>
      </c>
      <c r="L3" s="21" t="s">
        <v>179</v>
      </c>
    </row>
    <row r="4" spans="1:12">
      <c r="A4" s="22" t="s">
        <v>180</v>
      </c>
      <c r="B4" s="23">
        <v>0.38055555555555598</v>
      </c>
      <c r="C4" s="22" t="s">
        <v>188</v>
      </c>
      <c r="D4" s="22" t="s">
        <v>181</v>
      </c>
      <c r="E4" s="22" t="s">
        <v>182</v>
      </c>
      <c r="F4" s="22">
        <v>2</v>
      </c>
      <c r="G4" s="22">
        <v>24000</v>
      </c>
      <c r="J4" t="s">
        <v>181</v>
      </c>
      <c r="K4" t="s">
        <v>183</v>
      </c>
      <c r="L4">
        <v>18000</v>
      </c>
    </row>
    <row r="5" spans="1:12">
      <c r="A5" s="22" t="s">
        <v>184</v>
      </c>
      <c r="B5" s="23">
        <v>0.49305555555555602</v>
      </c>
      <c r="C5" s="22" t="s">
        <v>188</v>
      </c>
      <c r="D5" s="22" t="s">
        <v>185</v>
      </c>
      <c r="E5" s="22" t="s">
        <v>186</v>
      </c>
      <c r="F5" s="22">
        <v>1</v>
      </c>
      <c r="G5" s="22">
        <v>12000</v>
      </c>
      <c r="J5" t="s">
        <v>181</v>
      </c>
      <c r="K5" t="s">
        <v>186</v>
      </c>
      <c r="L5">
        <v>15000</v>
      </c>
    </row>
    <row r="6" spans="1:12">
      <c r="B6" s="30"/>
      <c r="J6" t="s">
        <v>181</v>
      </c>
      <c r="K6" t="s">
        <v>182</v>
      </c>
      <c r="L6">
        <v>12000</v>
      </c>
    </row>
    <row r="7" spans="1:12">
      <c r="B7" s="30"/>
      <c r="J7" t="s">
        <v>185</v>
      </c>
      <c r="K7" t="s">
        <v>183</v>
      </c>
      <c r="L7">
        <v>15000</v>
      </c>
    </row>
    <row r="8" spans="1:12">
      <c r="B8" s="30"/>
      <c r="J8" t="s">
        <v>185</v>
      </c>
      <c r="K8" t="s">
        <v>186</v>
      </c>
      <c r="L8">
        <v>12000</v>
      </c>
    </row>
    <row r="9" spans="1:12">
      <c r="B9" s="30"/>
      <c r="J9" t="s">
        <v>185</v>
      </c>
      <c r="K9" t="s">
        <v>182</v>
      </c>
      <c r="L9">
        <v>10000</v>
      </c>
    </row>
    <row r="10" spans="1:12">
      <c r="J10" t="s">
        <v>187</v>
      </c>
      <c r="K10" t="s">
        <v>186</v>
      </c>
      <c r="L10">
        <v>8000</v>
      </c>
    </row>
    <row r="11" spans="1:12">
      <c r="J11" t="s">
        <v>187</v>
      </c>
      <c r="K11" t="s">
        <v>182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251460</xdr:colOff>
                <xdr:row>2</xdr:row>
                <xdr:rowOff>0</xdr:rowOff>
              </from>
              <to>
                <xdr:col>7</xdr:col>
                <xdr:colOff>579120</xdr:colOff>
                <xdr:row>9</xdr:row>
                <xdr:rowOff>53340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권가은</cp:lastModifiedBy>
  <dcterms:created xsi:type="dcterms:W3CDTF">2023-05-11T11:47:16Z</dcterms:created>
  <dcterms:modified xsi:type="dcterms:W3CDTF">2026-01-11T12:33:06Z</dcterms:modified>
</cp:coreProperties>
</file>