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cb311da2097e9e/바탕 화면/길벗컴활1급총정리_update_20250108/엑셀/모의/"/>
    </mc:Choice>
  </mc:AlternateContent>
  <xr:revisionPtr revIDLastSave="99" documentId="13_ncr:1_{75B48D7A-A286-4447-9E24-59E9325D95F5}" xr6:coauthVersionLast="47" xr6:coauthVersionMax="47" xr10:uidLastSave="{65281B5B-9944-4A9B-9DF5-DEFDBB873394}"/>
  <bookViews>
    <workbookView xWindow="-120" yWindow="-120" windowWidth="29040" windowHeight="15840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기본작업!$A$2:$H$37</definedName>
    <definedName name="_xleta.ROUND" hidden="1" xlm="1">#NAME?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 a="1"/>
  <c r="I36" i="2" s="1"/>
  <c r="I37" i="2" a="1"/>
  <c r="I37" i="2"/>
  <c r="I38" i="2" a="1"/>
  <c r="I38" i="2" s="1"/>
  <c r="I39" i="2" a="1"/>
  <c r="I39" i="2"/>
  <c r="I35" i="2" a="1"/>
  <c r="I35" i="2" s="1"/>
  <c r="D39" i="2" a="1"/>
  <c r="D39" i="2" s="1"/>
  <c r="E39" i="2" a="1"/>
  <c r="E39" i="2"/>
  <c r="F39" i="2" a="1"/>
  <c r="F39" i="2" s="1"/>
  <c r="D40" i="2" a="1"/>
  <c r="D40" i="2"/>
  <c r="E40" i="2" a="1"/>
  <c r="E40" i="2" s="1"/>
  <c r="F40" i="2" a="1"/>
  <c r="F40" i="2" s="1"/>
  <c r="D37" i="2" a="1"/>
  <c r="D37" i="2" s="1"/>
  <c r="E37" i="2" a="1"/>
  <c r="E37" i="2"/>
  <c r="F37" i="2" a="1"/>
  <c r="F37" i="2" s="1"/>
  <c r="D38" i="2" a="1"/>
  <c r="D38" i="2"/>
  <c r="E38" i="2" a="1"/>
  <c r="E38" i="2" s="1"/>
  <c r="F38" i="2" a="1"/>
  <c r="F38" i="2" s="1"/>
  <c r="E36" i="2" a="1"/>
  <c r="E36" i="2" s="1"/>
  <c r="F36" i="2" a="1"/>
  <c r="F36" i="2" s="1"/>
  <c r="D36" i="2" a="1"/>
  <c r="D36" i="2" s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7318C6-C013-47AC-B8AD-4275BCCC0E58}" name="MS Access Database_Query" type="1" refreshedVersion="8" background="1">
    <dbPr connection="DSN=MS Access Database;DBQ=C:\Users\user\OneDrive\문서\길벗컴활1급총정리_update_20250108\엑셀\모의\온라인판매현황.accdb;DefaultDir=C:\Users\user\OneDrive\문서\길벗컴활1급총정리_update_20250108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sharedStrings.xml><?xml version="1.0" encoding="utf-8"?>
<sst xmlns="http://schemas.openxmlformats.org/spreadsheetml/2006/main" count="556" uniqueCount="280">
  <si>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</si>
  <si>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</si>
  <si>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</si>
  <si>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</si>
  <si>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</si>
  <si>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</si>
  <si>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</si>
  <si>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</si>
  <si>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</si>
  <si>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</si>
  <si>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</si>
  <si>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</si>
  <si>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</si>
  <si>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</si>
  <si>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</si>
  <si>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</si>
  <si>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</si>
  <si>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</si>
  <si>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</si>
  <si>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</si>
  <si>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</si>
  <si>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</si>
  <si>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</si>
  <si>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</si>
  <si>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</si>
  <si>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</si>
  <si>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</si>
  <si>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</si>
  <si>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</si>
  <si>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</si>
  <si>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</si>
  <si>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</si>
  <si>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</si>
  <si>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</si>
  <si>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</si>
  <si>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</si>
  <si>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</si>
  <si>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</si>
  <si>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</si>
  <si>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</si>
  <si>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</si>
  <si>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</si>
  <si>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</si>
  <si>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</si>
  <si>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</si>
  <si>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</si>
  <si>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</si>
  <si>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</si>
  <si>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</si>
  <si>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</si>
  <si>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</si>
  <si>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</si>
  <si>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</si>
  <si>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</si>
  <si>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</si>
  <si>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</si>
  <si>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</si>
  <si>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</si>
  <si>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</si>
  <si>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</si>
  <si>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</si>
  <si>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</si>
  <si>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</si>
  <si>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</si>
  <si>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</si>
  <si>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</si>
  <si>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</si>
  <si>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</si>
  <si>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</si>
  <si>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</si>
  <si>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</si>
  <si>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</si>
  <si>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</si>
  <si>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</si>
  <si>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</si>
  <si>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</si>
  <si>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</si>
  <si>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</si>
  <si>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</si>
  <si>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</si>
  <si>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</si>
  <si>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</si>
  <si>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</si>
  <si>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</si>
  <si>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</si>
  <si>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</si>
  <si>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</si>
  <si>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</si>
  <si>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</si>
  <si>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</si>
  <si>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</si>
  <si>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</si>
  <si>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</si>
  <si>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</si>
  <si>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</si>
  <si>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</si>
  <si>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</si>
  <si>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</si>
  <si>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</si>
  <si>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</si>
  <si>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</si>
  <si>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</si>
  <si>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</si>
  <si>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</si>
  <si>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</si>
  <si>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</si>
  <si>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</si>
  <si>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</si>
  <si>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</si>
  <si>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</si>
  <si>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</si>
  <si>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</si>
  <si>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</si>
  <si>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</si>
  <si>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</si>
  <si>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</si>
  <si>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</si>
  <si>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</si>
  <si>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</si>
  <si>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</si>
  <si>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</si>
  <si>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</si>
  <si>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</si>
  <si>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</si>
  <si>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</si>
  <si>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</si>
  <si>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</si>
  <si>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</si>
  <si>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</si>
  <si>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</si>
  <si>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</si>
  <si>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</si>
  <si>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</si>
  <si>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</si>
  <si>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</si>
  <si>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</si>
  <si>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</si>
  <si>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</si>
  <si>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</si>
  <si>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</si>
  <si>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</si>
  <si>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</si>
  <si>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</si>
  <si>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</si>
  <si>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</si>
  <si>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</si>
  <si>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</si>
  <si>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</si>
  <si>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</si>
  <si>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</si>
  <si>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</si>
  <si>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</si>
  <si>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</si>
  <si>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</si>
  <si>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</si>
  <si>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</si>
  <si>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</si>
  <si>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</si>
  <si>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</si>
  <si>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</si>
  <si>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</si>
  <si>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</si>
  <si>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</si>
  <si>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</si>
  <si>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</si>
  <si>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</si>
  <si>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</si>
  <si>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</si>
  <si>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</si>
  <si>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</si>
  <si>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</si>
  <si>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</si>
  <si>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</si>
  <si>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</si>
  <si>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</si>
  <si>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</si>
  <si>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</si>
  <si>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</si>
  <si>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</si>
  <si>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</si>
  <si>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</si>
  <si>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</si>
  <si>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</si>
  <si>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</si>
  <si>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</si>
  <si>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</si>
  <si>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</si>
  <si>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</si>
  <si>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</si>
  <si>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</si>
  <si>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</si>
  <si>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</si>
  <si>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</si>
  <si>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</si>
  <si>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</si>
  <si>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</si>
  <si>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</si>
  <si>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</si>
  <si>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</si>
  <si>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</si>
  <si>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</si>
  <si>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</si>
  <si>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</si>
  <si>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</si>
  <si>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</si>
  <si>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</si>
  <si>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</si>
  <si>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</si>
  <si>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</si>
  <si>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</si>
  <si>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</si>
  <si>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</si>
  <si>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</si>
  <si>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</si>
  <si>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</si>
  <si>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</si>
  <si>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</si>
  <si>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</si>
  <si>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</si>
  <si>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</si>
  <si>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</si>
  <si>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</si>
  <si>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</si>
  <si>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</si>
  <si>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</si>
  <si>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</si>
  <si>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</si>
  <si>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</si>
  <si>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</si>
  <si>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총합계</t>
  </si>
  <si>
    <t>카드</t>
  </si>
  <si>
    <t>포인트</t>
  </si>
  <si>
    <t>현금</t>
  </si>
  <si>
    <t>합계 : 결제금액</t>
  </si>
  <si>
    <t>결제방법</t>
  </si>
  <si>
    <t>주문시간</t>
  </si>
  <si>
    <t>의류</t>
  </si>
  <si>
    <t>주문시간2</t>
  </si>
  <si>
    <t>그룹1</t>
  </si>
  <si>
    <t>그룹2</t>
  </si>
  <si>
    <t>값</t>
  </si>
  <si>
    <t>결제건수</t>
  </si>
  <si>
    <t>해당없음</t>
  </si>
  <si>
    <t>그룹1 합계</t>
  </si>
  <si>
    <t>그룹1 평균</t>
  </si>
  <si>
    <t>그룹2 합계</t>
  </si>
  <si>
    <t>그룹2 평균</t>
  </si>
  <si>
    <t>중간비율</t>
  </si>
  <si>
    <t>기말비율</t>
  </si>
  <si>
    <t>윤정희가중평균</t>
  </si>
  <si>
    <t>$F$4</t>
  </si>
  <si>
    <t>$F$5</t>
  </si>
  <si>
    <t>$F$6</t>
  </si>
  <si>
    <t>$F$7</t>
  </si>
  <si>
    <t>$F$8</t>
  </si>
  <si>
    <t>$F$9</t>
  </si>
  <si>
    <t>$F$10</t>
  </si>
  <si>
    <t>$F$11</t>
  </si>
  <si>
    <t>$F$12</t>
  </si>
  <si>
    <t>$F$13</t>
  </si>
  <si>
    <t>$F$14</t>
  </si>
  <si>
    <t>$F$15</t>
  </si>
  <si>
    <t>$F$16</t>
  </si>
  <si>
    <t>$F$17</t>
  </si>
  <si>
    <t>$F$18</t>
  </si>
  <si>
    <t>$F$19</t>
  </si>
  <si>
    <t>$F$20</t>
  </si>
  <si>
    <t>$F$21</t>
  </si>
  <si>
    <t>$F$22</t>
  </si>
  <si>
    <t>$F$23</t>
  </si>
  <si>
    <t>중간비율증가</t>
  </si>
  <si>
    <t>만든 사람 user 날짜 2025-08-02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</si>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</sst>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179" fontId="0" fillId="0" borderId="0" xfId="0" applyNumberFormat="1" applyFill="1" applyBorder="1" applyAlignment="1">
      <alignment vertical="center"/>
    </xf>
    <xf numFmtId="179" fontId="0" fillId="0" borderId="7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2"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8C1F-4351-B6F7-1998DD623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5173616"/>
        <c:axId val="575170736"/>
      </c:bar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575170736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75173616"/>
        <c:crosses val="max"/>
        <c:crossBetween val="between"/>
      </c:valAx>
      <c:catAx>
        <c:axId val="575173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517073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180975</xdr:colOff>
          <xdr:row>1</xdr:row>
          <xdr:rowOff>200025</xdr:rowOff>
        </xdr:from>
        <xdr:to>
          <xdr:col>8</xdr:col>
          <xdr:colOff>0</xdr:colOff>
          <xdr:row>3</xdr:row>
          <xdr:rowOff>190500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</xdr:row>
          <xdr:rowOff>0</xdr:rowOff>
        </xdr:from>
        <xdr:to>
          <xdr:col>8</xdr:col>
          <xdr:colOff>0</xdr:colOff>
          <xdr:row>7</xdr:row>
          <xdr:rowOff>28575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0</xdr:row>
          <xdr:rowOff>47625</xdr:rowOff>
        </xdr:from>
        <xdr:to>
          <xdr:col>5</xdr:col>
          <xdr:colOff>838200</xdr:colOff>
          <xdr:row>1</xdr:row>
          <xdr:rowOff>142875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71.380696875" backgroundQuery="1" createdVersion="8" refreshedVersion="8" minRefreshableVersion="3" recordCount="44" xr:uid="{2F5775F5-4B2E-49A8-B9AF-3F0AF084DE59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4"/>
          <x v="34"/>
          <x v="34"/>
          <x v="34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3"/>
          <x v="33"/>
          <x v="33"/>
          <x v="33"/>
          <x v="33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71FE16-062C-4663-B6F9-57B898CD8BA4}" name="피벗 테이블1" cacheId="11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ubtotalTop="0" showAll="0"/>
    <pivotField axis="axisRow" compact="0" subtotalTop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ubtotalTop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ubtotalTop="0" showAll="0">
      <items count="4">
        <item x="1"/>
        <item x="2"/>
        <item x="0"/>
        <item t="default"/>
      </items>
    </pivotField>
    <pivotField dataField="1" compact="0" subtotalTop="0" showAll="0"/>
    <pivotField axis="axisRow" compact="0" subtotalTop="0" showAll="0" sumSubtotal="1" avgSubtotal="1">
      <items count="37">
        <item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결제건수" fld="0" subtotal="count" baseField="5" baseItem="0"/>
    <dataField name="합계 : 결제금액" fld="4" baseField="1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tabSelected="1" workbookViewId="0">
      <selection activeCell="I3" sqref="I3"/>
    </sheetView>
  </sheetViews>
  <sheetFormatPr defaultRowHeight="16.5" x14ac:dyDescent="0.3"/>
  <cols>
    <col min="1" max="1" width="6.5" bestFit="1" customWidth="1"/>
    <col min="2" max="2" width="10.25" customWidth="1"/>
    <col min="3" max="3" width="14.125" bestFit="1" customWidth="1"/>
    <col min="4" max="4" width="16.25" bestFit="1" customWidth="1"/>
    <col min="5" max="5" width="8.625" customWidth="1"/>
    <col min="6" max="6" width="10.25" customWidth="1"/>
    <col min="7" max="7" width="9.25" bestFit="1" customWidth="1"/>
    <col min="8" max="8" width="11.375" customWidth="1"/>
  </cols>
  <sheetData>
    <row r="1" spans="1:8" x14ac:dyDescent="0.3">
      <c r="A1" t="s">
        <v>98</v>
      </c>
    </row>
    <row r="2" spans="1:8" x14ac:dyDescent="0.3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3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3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3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3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3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3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3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3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3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3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3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3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3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3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3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3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3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3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3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3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3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3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3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3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3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3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3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3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3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3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3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3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3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3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3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3">
      <c r="A39" t="s">
        <v>228</v>
      </c>
    </row>
    <row r="40" spans="1:8" x14ac:dyDescent="0.3">
      <c r="A40" t="b">
        <f>AND(LEFT(D3,1)="7", G3&gt;=4,E3&lt;&gt;"팀원")</f>
        <v>0</v>
      </c>
    </row>
    <row r="42" spans="1:8" x14ac:dyDescent="0.3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3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3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3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3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3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3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1" priority="1">
      <formula>OR($F3=MIN($F$3:$F$37),$F3=MAX($F$3:$F$37))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&amp;L▶ &amp;P쪽&amp;R&amp;G</oddHeader>
  </headerFooter>
  <rowBreaks count="2" manualBreakCount="2">
    <brk id="22" max="7" man="1"/>
    <brk id="24" max="7" man="1"/>
  </rowBreaks>
  <colBreaks count="1" manualBreakCount="1">
    <brk id="1" min="1" max="36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workbookViewId="0">
      <selection activeCell="I35" sqref="I35"/>
    </sheetView>
  </sheetViews>
  <sheetFormatPr defaultRowHeight="16.5" x14ac:dyDescent="0.3"/>
  <cols>
    <col min="1" max="1" width="9" bestFit="1" customWidth="1"/>
    <col min="2" max="2" width="13" bestFit="1" customWidth="1"/>
    <col min="3" max="3" width="7.75" customWidth="1"/>
    <col min="4" max="4" width="16" customWidth="1"/>
    <col min="5" max="5" width="13" customWidth="1"/>
    <col min="6" max="6" width="7.75" bestFit="1" customWidth="1"/>
    <col min="7" max="8" width="9" bestFit="1" customWidth="1"/>
    <col min="9" max="9" width="12.25" customWidth="1"/>
  </cols>
  <sheetData>
    <row r="1" spans="1:9" x14ac:dyDescent="0.3">
      <c r="A1" t="s">
        <v>98</v>
      </c>
    </row>
    <row r="2" spans="1:9" x14ac:dyDescent="0.3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3">
      <c r="A3" s="4" t="s">
        <v>6</v>
      </c>
      <c r="B3" s="4" t="str">
        <f>_xlfn.XLOOKUP(LEFT($A3,2),$A$35:$A$40,$B$35:$B$40,"해당지사없음")</f>
        <v>한국</v>
      </c>
      <c r="C3" s="4" t="s">
        <v>7</v>
      </c>
      <c r="D3" s="4" t="s">
        <v>8</v>
      </c>
      <c r="E3" s="8">
        <f>IF(MID($D3,3,2)&lt;=6,DATE(LEFT($D3,2)+60,8,31),DATE(LEFT($D3,2)+61,2,28))</f>
        <v>50099</v>
      </c>
      <c r="F3" s="4" t="s">
        <v>9</v>
      </c>
      <c r="G3" s="9">
        <v>3.9</v>
      </c>
      <c r="H3" s="9">
        <v>1</v>
      </c>
      <c r="I3" s="10"/>
    </row>
    <row r="4" spans="1:9" x14ac:dyDescent="0.3">
      <c r="A4" s="4" t="s">
        <v>10</v>
      </c>
      <c r="B4" s="4" t="str">
        <f t="shared" ref="B4:B31" si="0">_xlfn.XLOOKUP(LEFT($A4,2),$A$35:$A$40,$B$35:$B$40,"해당지사없음")</f>
        <v>해당지사없음</v>
      </c>
      <c r="C4" s="4" t="s">
        <v>11</v>
      </c>
      <c r="D4" s="4" t="s">
        <v>12</v>
      </c>
      <c r="E4" s="8">
        <f t="shared" ref="E4:E31" si="1">IF(MID($D4,3,2)&lt;=6,DATE(LEFT($D4,2)+60,8,31),DATE(LEFT($D4,2)+61,2,28))</f>
        <v>51925</v>
      </c>
      <c r="F4" s="4" t="s">
        <v>13</v>
      </c>
      <c r="G4" s="9">
        <v>3.3</v>
      </c>
      <c r="H4" s="9">
        <v>4</v>
      </c>
      <c r="I4" s="10"/>
    </row>
    <row r="5" spans="1:9" x14ac:dyDescent="0.3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>
        <f t="shared" si="1"/>
        <v>51560</v>
      </c>
      <c r="F5" s="4" t="s">
        <v>17</v>
      </c>
      <c r="G5" s="9">
        <v>4.8</v>
      </c>
      <c r="H5" s="9">
        <v>2</v>
      </c>
      <c r="I5" s="10"/>
    </row>
    <row r="6" spans="1:9" x14ac:dyDescent="0.3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>
        <f t="shared" si="1"/>
        <v>48638</v>
      </c>
      <c r="F6" s="4" t="s">
        <v>21</v>
      </c>
      <c r="G6" s="9">
        <v>4.7</v>
      </c>
      <c r="H6" s="9">
        <v>7</v>
      </c>
      <c r="I6" s="10"/>
    </row>
    <row r="7" spans="1:9" x14ac:dyDescent="0.3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>
        <f t="shared" si="1"/>
        <v>51925</v>
      </c>
      <c r="F7" s="4" t="s">
        <v>9</v>
      </c>
      <c r="G7" s="9">
        <v>3.9</v>
      </c>
      <c r="H7" s="9">
        <v>4</v>
      </c>
      <c r="I7" s="10"/>
    </row>
    <row r="8" spans="1:9" x14ac:dyDescent="0.3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>
        <f t="shared" si="1"/>
        <v>53751</v>
      </c>
      <c r="F8" s="4" t="s">
        <v>28</v>
      </c>
      <c r="G8" s="9">
        <v>4.5999999999999996</v>
      </c>
      <c r="H8" s="9">
        <v>1</v>
      </c>
      <c r="I8" s="10"/>
    </row>
    <row r="9" spans="1:9" x14ac:dyDescent="0.3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>
        <f t="shared" si="1"/>
        <v>54847</v>
      </c>
      <c r="F9" s="4" t="s">
        <v>17</v>
      </c>
      <c r="G9" s="9">
        <v>4.0999999999999996</v>
      </c>
      <c r="H9" s="9">
        <v>0</v>
      </c>
      <c r="I9" s="10"/>
    </row>
    <row r="10" spans="1:9" x14ac:dyDescent="0.3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>
        <f t="shared" si="1"/>
        <v>53751</v>
      </c>
      <c r="F10" s="4" t="s">
        <v>13</v>
      </c>
      <c r="G10" s="9">
        <v>4.7</v>
      </c>
      <c r="H10" s="9">
        <v>2</v>
      </c>
      <c r="I10" s="10"/>
    </row>
    <row r="11" spans="1:9" x14ac:dyDescent="0.3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>
        <f t="shared" si="1"/>
        <v>54847</v>
      </c>
      <c r="F11" s="4" t="s">
        <v>28</v>
      </c>
      <c r="G11" s="9">
        <v>3.5</v>
      </c>
      <c r="H11" s="9">
        <v>4</v>
      </c>
      <c r="I11" s="10"/>
    </row>
    <row r="12" spans="1:9" x14ac:dyDescent="0.3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>
        <f t="shared" si="1"/>
        <v>53751</v>
      </c>
      <c r="F12" s="4" t="s">
        <v>17</v>
      </c>
      <c r="G12" s="9">
        <v>3.9</v>
      </c>
      <c r="H12" s="9">
        <v>2</v>
      </c>
      <c r="I12" s="10"/>
    </row>
    <row r="13" spans="1:9" x14ac:dyDescent="0.3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>
        <f t="shared" si="1"/>
        <v>49368</v>
      </c>
      <c r="F13" s="4" t="s">
        <v>9</v>
      </c>
      <c r="G13" s="9">
        <v>5.2</v>
      </c>
      <c r="H13" s="9">
        <v>6</v>
      </c>
      <c r="I13" s="10"/>
    </row>
    <row r="14" spans="1:9" x14ac:dyDescent="0.3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>
        <f t="shared" si="1"/>
        <v>53021</v>
      </c>
      <c r="F14" s="4" t="s">
        <v>17</v>
      </c>
      <c r="G14" s="9">
        <v>3.3</v>
      </c>
      <c r="H14" s="9">
        <v>6</v>
      </c>
      <c r="I14" s="10"/>
    </row>
    <row r="15" spans="1:9" x14ac:dyDescent="0.3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>
        <f t="shared" si="1"/>
        <v>50464</v>
      </c>
      <c r="F15" s="4" t="s">
        <v>9</v>
      </c>
      <c r="G15" s="9">
        <v>4</v>
      </c>
      <c r="H15" s="9">
        <v>7</v>
      </c>
      <c r="I15" s="10"/>
    </row>
    <row r="16" spans="1:9" x14ac:dyDescent="0.3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>
        <f t="shared" si="1"/>
        <v>54482</v>
      </c>
      <c r="F16" s="4" t="s">
        <v>9</v>
      </c>
      <c r="G16" s="9">
        <v>4.8</v>
      </c>
      <c r="H16" s="9">
        <v>6</v>
      </c>
      <c r="I16" s="10"/>
    </row>
    <row r="17" spans="1:9" x14ac:dyDescent="0.3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>
        <f t="shared" si="1"/>
        <v>48272</v>
      </c>
      <c r="F17" s="4" t="s">
        <v>21</v>
      </c>
      <c r="G17" s="9">
        <v>5.4</v>
      </c>
      <c r="H17" s="9">
        <v>1</v>
      </c>
      <c r="I17" s="10"/>
    </row>
    <row r="18" spans="1:9" x14ac:dyDescent="0.3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>
        <f t="shared" si="1"/>
        <v>50464</v>
      </c>
      <c r="F18" s="4" t="s">
        <v>17</v>
      </c>
      <c r="G18" s="9">
        <v>5.0999999999999996</v>
      </c>
      <c r="H18" s="9">
        <v>4</v>
      </c>
      <c r="I18" s="10"/>
    </row>
    <row r="19" spans="1:9" x14ac:dyDescent="0.3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>
        <f t="shared" si="1"/>
        <v>48638</v>
      </c>
      <c r="F19" s="4" t="s">
        <v>28</v>
      </c>
      <c r="G19" s="9">
        <v>5.8</v>
      </c>
      <c r="H19" s="9">
        <v>7</v>
      </c>
      <c r="I19" s="10"/>
    </row>
    <row r="20" spans="1:9" x14ac:dyDescent="0.3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>
        <f t="shared" si="1"/>
        <v>50099</v>
      </c>
      <c r="F20" s="4" t="s">
        <v>21</v>
      </c>
      <c r="G20" s="9">
        <v>3.9</v>
      </c>
      <c r="H20" s="9">
        <v>4</v>
      </c>
      <c r="I20" s="10"/>
    </row>
    <row r="21" spans="1:9" x14ac:dyDescent="0.3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>
        <f t="shared" si="1"/>
        <v>50829</v>
      </c>
      <c r="F21" s="4" t="s">
        <v>28</v>
      </c>
      <c r="G21" s="9">
        <v>5.4</v>
      </c>
      <c r="H21" s="9">
        <v>0</v>
      </c>
      <c r="I21" s="10"/>
    </row>
    <row r="22" spans="1:9" x14ac:dyDescent="0.3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>
        <f t="shared" si="1"/>
        <v>51560</v>
      </c>
      <c r="F22" s="4" t="s">
        <v>9</v>
      </c>
      <c r="G22" s="9">
        <v>4.5</v>
      </c>
      <c r="H22" s="9">
        <v>5</v>
      </c>
      <c r="I22" s="10"/>
    </row>
    <row r="23" spans="1:9" x14ac:dyDescent="0.3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>
        <f t="shared" si="1"/>
        <v>49003</v>
      </c>
      <c r="F23" s="4" t="s">
        <v>17</v>
      </c>
      <c r="G23" s="9">
        <v>3.3</v>
      </c>
      <c r="H23" s="9">
        <v>6</v>
      </c>
      <c r="I23" s="10"/>
    </row>
    <row r="24" spans="1:9" x14ac:dyDescent="0.3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>
        <f t="shared" si="1"/>
        <v>52290</v>
      </c>
      <c r="F24" s="4" t="s">
        <v>9</v>
      </c>
      <c r="G24" s="9">
        <v>4.2</v>
      </c>
      <c r="H24" s="9">
        <v>2</v>
      </c>
      <c r="I24" s="10"/>
    </row>
    <row r="25" spans="1:9" x14ac:dyDescent="0.3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>
        <f t="shared" si="1"/>
        <v>54116</v>
      </c>
      <c r="F25" s="4" t="s">
        <v>9</v>
      </c>
      <c r="G25" s="9">
        <v>5</v>
      </c>
      <c r="H25" s="9">
        <v>3</v>
      </c>
      <c r="I25" s="10"/>
    </row>
    <row r="26" spans="1:9" x14ac:dyDescent="0.3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>
        <f t="shared" si="1"/>
        <v>51925</v>
      </c>
      <c r="F26" s="4" t="s">
        <v>17</v>
      </c>
      <c r="G26" s="9">
        <v>3.8</v>
      </c>
      <c r="H26" s="9">
        <v>5</v>
      </c>
      <c r="I26" s="10"/>
    </row>
    <row r="27" spans="1:9" x14ac:dyDescent="0.3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>
        <f t="shared" si="1"/>
        <v>52655</v>
      </c>
      <c r="F27" s="4" t="s">
        <v>17</v>
      </c>
      <c r="G27" s="9">
        <v>2.7</v>
      </c>
      <c r="H27" s="9">
        <v>5</v>
      </c>
      <c r="I27" s="10"/>
    </row>
    <row r="28" spans="1:9" x14ac:dyDescent="0.3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>
        <f t="shared" si="1"/>
        <v>49003</v>
      </c>
      <c r="F28" s="4" t="s">
        <v>21</v>
      </c>
      <c r="G28" s="9">
        <v>5.4</v>
      </c>
      <c r="H28" s="9">
        <v>2</v>
      </c>
      <c r="I28" s="10"/>
    </row>
    <row r="29" spans="1:9" x14ac:dyDescent="0.3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>
        <f t="shared" si="1"/>
        <v>54116</v>
      </c>
      <c r="F29" s="4" t="s">
        <v>28</v>
      </c>
      <c r="G29" s="9">
        <v>3.9</v>
      </c>
      <c r="H29" s="9">
        <v>1</v>
      </c>
      <c r="I29" s="10"/>
    </row>
    <row r="30" spans="1:9" x14ac:dyDescent="0.3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>
        <f t="shared" si="1"/>
        <v>51925</v>
      </c>
      <c r="F30" s="4" t="s">
        <v>13</v>
      </c>
      <c r="G30" s="9">
        <v>5.2</v>
      </c>
      <c r="H30" s="9">
        <v>5</v>
      </c>
      <c r="I30" s="10"/>
    </row>
    <row r="31" spans="1:9" x14ac:dyDescent="0.3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>
        <f t="shared" si="1"/>
        <v>49733</v>
      </c>
      <c r="F31" s="4" t="s">
        <v>9</v>
      </c>
      <c r="G31" s="9">
        <v>5.2</v>
      </c>
      <c r="H31" s="9">
        <v>0</v>
      </c>
      <c r="I31" s="10"/>
    </row>
    <row r="33" spans="1:9" x14ac:dyDescent="0.3">
      <c r="A33" t="s">
        <v>115</v>
      </c>
      <c r="C33" t="s">
        <v>116</v>
      </c>
      <c r="H33" t="s">
        <v>117</v>
      </c>
    </row>
    <row r="34" spans="1:9" x14ac:dyDescent="0.3">
      <c r="A34" s="4" t="s">
        <v>118</v>
      </c>
      <c r="B34" s="4" t="s">
        <v>113</v>
      </c>
      <c r="C34" s="22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3">
      <c r="A35" s="4" t="s">
        <v>101</v>
      </c>
      <c r="B35" s="4" t="s">
        <v>102</v>
      </c>
      <c r="C35" s="23"/>
      <c r="D35" s="12">
        <v>3.9</v>
      </c>
      <c r="E35" s="12">
        <v>4.9000000000000004</v>
      </c>
      <c r="F35" s="12">
        <v>5.9</v>
      </c>
      <c r="H35" s="4" t="s">
        <v>9</v>
      </c>
      <c r="I35" s="4">
        <f t="array" ref="I35">MIN(IF(($F$3:$F$31=$H35)*(LEFT($D3,2)&lt;=LEFT($D$3:$D$31,2)),$D$3:$D$31))</f>
        <v>0</v>
      </c>
    </row>
    <row r="36" spans="1:9" x14ac:dyDescent="0.3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ROUND(AVERAGE(IF(($F$3:$F$31=$C36)*($G$3:$G$31&gt;=D$34)*($G$3:$G$31&lt;=D$35),$H$3:$H$31)),1)</f>
        <v>2.5</v>
      </c>
      <c r="E36" s="13">
        <f t="array" ref="E36">ROUND(AVERAGE(IF(($F$3:$F$31=$C36)*($G$3:$G$31&gt;=E$34)*($G$3:$G$31&lt;=E$35),$H$3:$H$31)),1)</f>
        <v>5</v>
      </c>
      <c r="F36" s="13">
        <f t="array" ref="F36">ROUND(AVERAGE(IF(($F$3:$F$31=$C36)*($G$3:$G$31&gt;=F$34)*($G$3:$G$31&lt;=F$35),$H$3:$H$31)),1)</f>
        <v>3</v>
      </c>
      <c r="H36" s="4" t="s">
        <v>17</v>
      </c>
      <c r="I36" s="4">
        <f t="array" ref="I36">MIN(IF(($F$3:$F$31=$H36)*(LEFT($D4,2)&lt;=LEFT($D$3:$D$31,2)),$D$3:$D$31))</f>
        <v>0</v>
      </c>
    </row>
    <row r="37" spans="1:9" x14ac:dyDescent="0.3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ROUND(AVERAGE(IF(($F$3:$F$31=$C37)*($G$3:$G$31&gt;=D$34)*($G$3:$G$31&lt;=D$35),$H$3:$H$31)),1)</f>
        <v>4.8</v>
      </c>
      <c r="E37" s="13">
        <f t="array" ref="E37">ROUND(AVERAGE(IF(($F$3:$F$31=$C37)*($G$3:$G$31&gt;=E$34)*($G$3:$G$31&lt;=E$35),$H$3:$H$31)),1)</f>
        <v>1</v>
      </c>
      <c r="F37" s="13">
        <f t="array" ref="F37">ROUND(AVERAGE(IF(($F$3:$F$31=$C37)*($G$3:$G$31&gt;=F$34)*($G$3:$G$31&lt;=F$35),$H$3:$H$31)),1)</f>
        <v>4</v>
      </c>
      <c r="H37" s="4" t="s">
        <v>13</v>
      </c>
      <c r="I37" s="4">
        <f t="array" ref="I37">MIN(IF(($F$3:$F$31=$H37)*(LEFT($D5,2)&lt;=LEFT($D$3:$D$31,2)),$D$3:$D$31))</f>
        <v>0</v>
      </c>
    </row>
    <row r="38" spans="1:9" x14ac:dyDescent="0.3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ROUND(AVERAGE(IF(($F$3:$F$31=$C38)*($G$3:$G$31&gt;=D$34)*($G$3:$G$31&lt;=D$35),$H$3:$H$31)),1)</f>
        <v>4</v>
      </c>
      <c r="E38" s="13">
        <f t="array" ref="E38">ROUND(AVERAGE(IF(($F$3:$F$31=$C38)*($G$3:$G$31&gt;=E$34)*($G$3:$G$31&lt;=E$35),$H$3:$H$31)),1)</f>
        <v>2</v>
      </c>
      <c r="F38" s="13">
        <f t="array" ref="F38">ROUND(AVERAGE(IF(($F$3:$F$31=$C38)*($G$3:$G$31&gt;=F$34)*($G$3:$G$31&lt;=F$35),$H$3:$H$31)),1)</f>
        <v>5</v>
      </c>
      <c r="H38" s="4" t="s">
        <v>28</v>
      </c>
      <c r="I38" s="4">
        <f t="array" ref="I38">MIN(IF(($F$3:$F$31=$H38)*(LEFT($D6,2)&lt;=LEFT($D$3:$D$31,2)),$D$3:$D$31))</f>
        <v>0</v>
      </c>
    </row>
    <row r="39" spans="1:9" x14ac:dyDescent="0.3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ROUND(AVERAGE(IF(($F$3:$F$31=$C39)*($G$3:$G$31&gt;=D$34)*($G$3:$G$31&lt;=D$35),$H$3:$H$31)),1)</f>
        <v>2.5</v>
      </c>
      <c r="E39" s="13">
        <f t="array" ref="E39">ROUND(AVERAGE(IF(($F$3:$F$31=$C39)*($G$3:$G$31&gt;=E$34)*($G$3:$G$31&lt;=E$35),$H$3:$H$31)),1)</f>
        <v>1</v>
      </c>
      <c r="F39" s="13">
        <f t="array" ref="F39">ROUND(AVERAGE(IF(($F$3:$F$31=$C39)*($G$3:$G$31&gt;=F$34)*($G$3:$G$31&lt;=F$35),$H$3:$H$31)),1)</f>
        <v>3.5</v>
      </c>
      <c r="H39" s="4" t="s">
        <v>21</v>
      </c>
      <c r="I39" s="4">
        <f t="array" ref="I39">MIN(IF(($F$3:$F$31=$H39)*(LEFT($D7,2)&lt;=LEFT($D$3:$D$31,2)),$D$3:$D$31))</f>
        <v>0</v>
      </c>
    </row>
    <row r="40" spans="1:9" x14ac:dyDescent="0.3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ROUND(AVERAGE(IF(($F$3:$F$31=$C40)*($G$3:$G$31&gt;=D$34)*($G$3:$G$31&lt;=D$35),$H$3:$H$31)),1)</f>
        <v>4</v>
      </c>
      <c r="E40" s="13">
        <f t="array" ref="E40">ROUND(AVERAGE(IF(($F$3:$F$31=$C40)*($G$3:$G$31&gt;=E$34)*($G$3:$G$31&lt;=E$35),$H$3:$H$31)),1)</f>
        <v>7</v>
      </c>
      <c r="F40" s="13">
        <f t="array" ref="F40">ROUND(AVERAGE(IF(($F$3:$F$31=$C40)*($G$3:$G$31&gt;=F$34)*($G$3:$G$31&lt;=F$35),$H$3:$H$31)),1)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B6" sqref="B6"/>
    </sheetView>
  </sheetViews>
  <sheetFormatPr defaultRowHeight="16.5" x14ac:dyDescent="0.3"/>
  <cols>
    <col min="1" max="1" width="2.5" customWidth="1"/>
    <col min="2" max="2" width="15.25" bestFit="1" customWidth="1"/>
    <col min="3" max="3" width="12.125" bestFit="1" customWidth="1"/>
    <col min="4" max="9" width="15.25" bestFit="1" customWidth="1"/>
    <col min="10" max="10" width="14" bestFit="1" customWidth="1"/>
    <col min="11" max="11" width="20.125" bestFit="1" customWidth="1"/>
  </cols>
  <sheetData>
    <row r="1" spans="2:9" x14ac:dyDescent="0.3">
      <c r="B1" s="26" t="s">
        <v>156</v>
      </c>
      <c r="C1" t="s">
        <v>236</v>
      </c>
    </row>
    <row r="3" spans="2:9" x14ac:dyDescent="0.3">
      <c r="D3" s="26" t="s">
        <v>234</v>
      </c>
      <c r="E3" s="26" t="s">
        <v>240</v>
      </c>
    </row>
    <row r="4" spans="2:9" x14ac:dyDescent="0.3">
      <c r="D4" t="s">
        <v>230</v>
      </c>
      <c r="F4" t="s">
        <v>231</v>
      </c>
      <c r="H4" t="s">
        <v>232</v>
      </c>
    </row>
    <row r="5" spans="2:9" x14ac:dyDescent="0.3">
      <c r="B5" s="26" t="s">
        <v>237</v>
      </c>
      <c r="C5" s="26" t="s">
        <v>235</v>
      </c>
      <c r="D5" t="s">
        <v>241</v>
      </c>
      <c r="E5" t="s">
        <v>233</v>
      </c>
      <c r="F5" t="s">
        <v>241</v>
      </c>
      <c r="G5" t="s">
        <v>233</v>
      </c>
      <c r="H5" t="s">
        <v>241</v>
      </c>
      <c r="I5" t="s">
        <v>233</v>
      </c>
    </row>
    <row r="6" spans="2:9" x14ac:dyDescent="0.3">
      <c r="B6" t="s">
        <v>238</v>
      </c>
      <c r="D6" s="27"/>
      <c r="E6" s="29"/>
      <c r="F6" s="27"/>
      <c r="G6" s="29"/>
      <c r="H6" s="27"/>
      <c r="I6" s="29"/>
    </row>
    <row r="7" spans="2:9" x14ac:dyDescent="0.3">
      <c r="C7" s="28">
        <v>0.39583333333333331</v>
      </c>
      <c r="D7" s="27"/>
      <c r="E7" s="29"/>
      <c r="F7" s="27"/>
      <c r="G7" s="29"/>
      <c r="H7" s="27">
        <v>1</v>
      </c>
      <c r="I7" s="29">
        <v>70000</v>
      </c>
    </row>
    <row r="8" spans="2:9" x14ac:dyDescent="0.3">
      <c r="C8" s="28">
        <v>0.40972222222222221</v>
      </c>
      <c r="D8" s="27"/>
      <c r="E8" s="29"/>
      <c r="F8" s="27"/>
      <c r="G8" s="29"/>
      <c r="H8" s="27">
        <v>1</v>
      </c>
      <c r="I8" s="29">
        <v>480000</v>
      </c>
    </row>
    <row r="9" spans="2:9" x14ac:dyDescent="0.3">
      <c r="C9" s="28">
        <v>0.43055555555555558</v>
      </c>
      <c r="D9" s="27">
        <v>1</v>
      </c>
      <c r="E9" s="29">
        <v>840000</v>
      </c>
      <c r="F9" s="27"/>
      <c r="G9" s="29"/>
      <c r="H9" s="27"/>
      <c r="I9" s="29"/>
    </row>
    <row r="10" spans="2:9" x14ac:dyDescent="0.3">
      <c r="C10" s="28">
        <v>0.43541666666666667</v>
      </c>
      <c r="D10" s="27">
        <v>1</v>
      </c>
      <c r="E10" s="29">
        <v>720000</v>
      </c>
      <c r="F10" s="27"/>
      <c r="G10" s="29"/>
      <c r="H10" s="27"/>
      <c r="I10" s="29"/>
    </row>
    <row r="11" spans="2:9" x14ac:dyDescent="0.3">
      <c r="B11" t="s">
        <v>243</v>
      </c>
      <c r="D11" s="27">
        <v>0</v>
      </c>
      <c r="E11" s="29">
        <v>1560000</v>
      </c>
      <c r="F11" s="27"/>
      <c r="G11" s="29"/>
      <c r="H11" s="27">
        <v>0</v>
      </c>
      <c r="I11" s="29">
        <v>550000</v>
      </c>
    </row>
    <row r="12" spans="2:9" x14ac:dyDescent="0.3">
      <c r="B12" t="s">
        <v>244</v>
      </c>
      <c r="D12" s="27" t="s">
        <v>242</v>
      </c>
      <c r="E12" s="29">
        <v>780000</v>
      </c>
      <c r="F12" s="27"/>
      <c r="G12" s="29"/>
      <c r="H12" s="27" t="s">
        <v>242</v>
      </c>
      <c r="I12" s="29">
        <v>275000</v>
      </c>
    </row>
    <row r="13" spans="2:9" x14ac:dyDescent="0.3">
      <c r="B13" t="s">
        <v>239</v>
      </c>
      <c r="D13" s="27"/>
      <c r="E13" s="29"/>
      <c r="F13" s="27"/>
      <c r="G13" s="29"/>
      <c r="H13" s="27"/>
      <c r="I13" s="29"/>
    </row>
    <row r="14" spans="2:9" x14ac:dyDescent="0.3">
      <c r="C14" s="28">
        <v>0.72986111111111107</v>
      </c>
      <c r="D14" s="27">
        <v>1</v>
      </c>
      <c r="E14" s="29">
        <v>210000</v>
      </c>
      <c r="F14" s="27"/>
      <c r="G14" s="29"/>
      <c r="H14" s="27"/>
      <c r="I14" s="29"/>
    </row>
    <row r="15" spans="2:9" x14ac:dyDescent="0.3">
      <c r="C15" s="28">
        <v>0.73472222222222228</v>
      </c>
      <c r="D15" s="27">
        <v>1</v>
      </c>
      <c r="E15" s="29">
        <v>60000</v>
      </c>
      <c r="F15" s="27"/>
      <c r="G15" s="29"/>
      <c r="H15" s="27"/>
      <c r="I15" s="29"/>
    </row>
    <row r="16" spans="2:9" x14ac:dyDescent="0.3">
      <c r="C16" s="28">
        <v>0.73750000000000004</v>
      </c>
      <c r="D16" s="27"/>
      <c r="E16" s="29"/>
      <c r="F16" s="27">
        <v>1</v>
      </c>
      <c r="G16" s="29">
        <v>420000</v>
      </c>
      <c r="H16" s="27"/>
      <c r="I16" s="29"/>
    </row>
    <row r="17" spans="2:9" x14ac:dyDescent="0.3">
      <c r="C17" s="28">
        <v>0.74097222222222225</v>
      </c>
      <c r="D17" s="27">
        <v>1</v>
      </c>
      <c r="E17" s="29">
        <v>210000</v>
      </c>
      <c r="F17" s="27"/>
      <c r="G17" s="29"/>
      <c r="H17" s="27"/>
      <c r="I17" s="29"/>
    </row>
    <row r="18" spans="2:9" x14ac:dyDescent="0.3">
      <c r="C18" s="28">
        <v>0.74722222222222223</v>
      </c>
      <c r="D18" s="27"/>
      <c r="E18" s="29"/>
      <c r="F18" s="27">
        <v>1</v>
      </c>
      <c r="G18" s="29">
        <v>210000</v>
      </c>
      <c r="H18" s="27"/>
      <c r="I18" s="29"/>
    </row>
    <row r="19" spans="2:9" x14ac:dyDescent="0.3">
      <c r="B19" t="s">
        <v>245</v>
      </c>
      <c r="D19" s="27">
        <v>0</v>
      </c>
      <c r="E19" s="29">
        <v>480000</v>
      </c>
      <c r="F19" s="27">
        <v>0</v>
      </c>
      <c r="G19" s="29">
        <v>630000</v>
      </c>
      <c r="H19" s="27"/>
      <c r="I19" s="29"/>
    </row>
    <row r="20" spans="2:9" x14ac:dyDescent="0.3">
      <c r="B20" t="s">
        <v>246</v>
      </c>
      <c r="D20" s="27" t="s">
        <v>242</v>
      </c>
      <c r="E20" s="29">
        <v>160000</v>
      </c>
      <c r="F20" s="27" t="s">
        <v>242</v>
      </c>
      <c r="G20" s="29">
        <v>315000</v>
      </c>
      <c r="H20" s="27"/>
      <c r="I20" s="29"/>
    </row>
    <row r="21" spans="2:9" x14ac:dyDescent="0.3">
      <c r="B21" t="s">
        <v>229</v>
      </c>
      <c r="D21" s="27">
        <v>5</v>
      </c>
      <c r="E21" s="29">
        <v>2040000</v>
      </c>
      <c r="F21" s="27">
        <v>2</v>
      </c>
      <c r="G21" s="29">
        <v>630000</v>
      </c>
      <c r="H21" s="27">
        <v>2</v>
      </c>
      <c r="I21" s="29">
        <v>550000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6C14-1B2D-4855-AAA1-17DDDBB561FA}">
  <sheetPr codeName="Sheet8">
    <outlinePr summaryBelow="0"/>
  </sheetPr>
  <dimension ref="B1:F32"/>
  <sheetViews>
    <sheetView showGridLines="0" workbookViewId="0"/>
  </sheetViews>
  <sheetFormatPr defaultRowHeight="16.5" outlineLevelRow="1" outlineLevelCol="1" x14ac:dyDescent="0.3"/>
  <cols>
    <col min="3" max="3" width="15.125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35" t="s">
        <v>273</v>
      </c>
      <c r="C2" s="36"/>
      <c r="D2" s="42"/>
      <c r="E2" s="42"/>
      <c r="F2" s="42"/>
    </row>
    <row r="3" spans="2:6" collapsed="1" x14ac:dyDescent="0.3">
      <c r="B3" s="34"/>
      <c r="C3" s="34"/>
      <c r="D3" s="43" t="s">
        <v>275</v>
      </c>
      <c r="E3" s="43" t="s">
        <v>270</v>
      </c>
      <c r="F3" s="43" t="s">
        <v>272</v>
      </c>
    </row>
    <row r="4" spans="2:6" ht="27" hidden="1" outlineLevel="1" x14ac:dyDescent="0.3">
      <c r="B4" s="38"/>
      <c r="C4" s="38"/>
      <c r="D4" s="30"/>
      <c r="E4" s="45" t="s">
        <v>271</v>
      </c>
      <c r="F4" s="45" t="s">
        <v>271</v>
      </c>
    </row>
    <row r="5" spans="2:6" x14ac:dyDescent="0.3">
      <c r="B5" s="39" t="s">
        <v>274</v>
      </c>
      <c r="C5" s="40"/>
      <c r="D5" s="37"/>
      <c r="E5" s="37"/>
      <c r="F5" s="37"/>
    </row>
    <row r="6" spans="2:6" outlineLevel="1" x14ac:dyDescent="0.3">
      <c r="B6" s="38"/>
      <c r="C6" s="38" t="s">
        <v>247</v>
      </c>
      <c r="D6" s="31">
        <v>0.4</v>
      </c>
      <c r="E6" s="44">
        <v>0.45</v>
      </c>
      <c r="F6" s="44">
        <v>0.35</v>
      </c>
    </row>
    <row r="7" spans="2:6" outlineLevel="1" x14ac:dyDescent="0.3">
      <c r="B7" s="38"/>
      <c r="C7" s="38" t="s">
        <v>248</v>
      </c>
      <c r="D7" s="31">
        <v>0.4</v>
      </c>
      <c r="E7" s="44">
        <v>0.35</v>
      </c>
      <c r="F7" s="44">
        <v>0.45</v>
      </c>
    </row>
    <row r="8" spans="2:6" x14ac:dyDescent="0.3">
      <c r="B8" s="39" t="s">
        <v>276</v>
      </c>
      <c r="C8" s="40"/>
      <c r="D8" s="37"/>
      <c r="E8" s="37"/>
      <c r="F8" s="37"/>
    </row>
    <row r="9" spans="2:6" outlineLevel="1" x14ac:dyDescent="0.3">
      <c r="B9" s="38"/>
      <c r="C9" s="38" t="s">
        <v>249</v>
      </c>
      <c r="D9" s="32">
        <v>92.4</v>
      </c>
      <c r="E9" s="32">
        <v>92.45</v>
      </c>
      <c r="F9" s="32">
        <v>92.35</v>
      </c>
    </row>
    <row r="10" spans="2:6" outlineLevel="1" x14ac:dyDescent="0.3">
      <c r="B10" s="38"/>
      <c r="C10" s="38" t="s">
        <v>250</v>
      </c>
      <c r="D10" s="32">
        <v>89.2</v>
      </c>
      <c r="E10" s="32">
        <v>89.9</v>
      </c>
      <c r="F10" s="32">
        <v>88.5</v>
      </c>
    </row>
    <row r="11" spans="2:6" outlineLevel="1" x14ac:dyDescent="0.3">
      <c r="B11" s="38"/>
      <c r="C11" s="38" t="s">
        <v>251</v>
      </c>
      <c r="D11" s="32">
        <v>86.4</v>
      </c>
      <c r="E11" s="32">
        <v>85.9</v>
      </c>
      <c r="F11" s="32">
        <v>86.9</v>
      </c>
    </row>
    <row r="12" spans="2:6" outlineLevel="1" x14ac:dyDescent="0.3">
      <c r="B12" s="38"/>
      <c r="C12" s="38" t="s">
        <v>252</v>
      </c>
      <c r="D12" s="32">
        <v>85.8</v>
      </c>
      <c r="E12" s="32">
        <v>86.5</v>
      </c>
      <c r="F12" s="32">
        <v>85.1</v>
      </c>
    </row>
    <row r="13" spans="2:6" outlineLevel="1" x14ac:dyDescent="0.3">
      <c r="B13" s="38"/>
      <c r="C13" s="38" t="s">
        <v>253</v>
      </c>
      <c r="D13" s="32">
        <v>84.4</v>
      </c>
      <c r="E13" s="32">
        <v>83.7</v>
      </c>
      <c r="F13" s="32">
        <v>85.1</v>
      </c>
    </row>
    <row r="14" spans="2:6" outlineLevel="1" x14ac:dyDescent="0.3">
      <c r="B14" s="38"/>
      <c r="C14" s="38" t="s">
        <v>254</v>
      </c>
      <c r="D14" s="32">
        <v>94.8</v>
      </c>
      <c r="E14" s="32">
        <v>95.05</v>
      </c>
      <c r="F14" s="32">
        <v>94.55</v>
      </c>
    </row>
    <row r="15" spans="2:6" outlineLevel="1" x14ac:dyDescent="0.3">
      <c r="B15" s="38"/>
      <c r="C15" s="38" t="s">
        <v>255</v>
      </c>
      <c r="D15" s="32">
        <v>88.6</v>
      </c>
      <c r="E15" s="32">
        <v>87.8</v>
      </c>
      <c r="F15" s="32">
        <v>89.4</v>
      </c>
    </row>
    <row r="16" spans="2:6" outlineLevel="1" x14ac:dyDescent="0.3">
      <c r="B16" s="38"/>
      <c r="C16" s="38" t="s">
        <v>256</v>
      </c>
      <c r="D16" s="32">
        <v>87.2</v>
      </c>
      <c r="E16" s="32">
        <v>86.5</v>
      </c>
      <c r="F16" s="32">
        <v>87.9</v>
      </c>
    </row>
    <row r="17" spans="2:6" outlineLevel="1" x14ac:dyDescent="0.3">
      <c r="B17" s="38"/>
      <c r="C17" s="38" t="s">
        <v>257</v>
      </c>
      <c r="D17" s="32">
        <v>87</v>
      </c>
      <c r="E17" s="32">
        <v>87.8</v>
      </c>
      <c r="F17" s="32">
        <v>86.2</v>
      </c>
    </row>
    <row r="18" spans="2:6" outlineLevel="1" x14ac:dyDescent="0.3">
      <c r="B18" s="38"/>
      <c r="C18" s="38" t="s">
        <v>258</v>
      </c>
      <c r="D18" s="32">
        <v>83.6</v>
      </c>
      <c r="E18" s="32">
        <v>83.55</v>
      </c>
      <c r="F18" s="32">
        <v>83.65</v>
      </c>
    </row>
    <row r="19" spans="2:6" outlineLevel="1" x14ac:dyDescent="0.3">
      <c r="B19" s="38"/>
      <c r="C19" s="38" t="s">
        <v>259</v>
      </c>
      <c r="D19" s="32">
        <v>81.2</v>
      </c>
      <c r="E19" s="32">
        <v>81.45</v>
      </c>
      <c r="F19" s="32">
        <v>80.95</v>
      </c>
    </row>
    <row r="20" spans="2:6" outlineLevel="1" x14ac:dyDescent="0.3">
      <c r="B20" s="38"/>
      <c r="C20" s="38" t="s">
        <v>260</v>
      </c>
      <c r="D20" s="32">
        <v>98.8</v>
      </c>
      <c r="E20" s="32">
        <v>98.95</v>
      </c>
      <c r="F20" s="32">
        <v>98.65</v>
      </c>
    </row>
    <row r="21" spans="2:6" outlineLevel="1" x14ac:dyDescent="0.3">
      <c r="B21" s="38"/>
      <c r="C21" s="38" t="s">
        <v>261</v>
      </c>
      <c r="D21" s="32">
        <v>93.2</v>
      </c>
      <c r="E21" s="32">
        <v>93.05</v>
      </c>
      <c r="F21" s="32">
        <v>93.35</v>
      </c>
    </row>
    <row r="22" spans="2:6" outlineLevel="1" x14ac:dyDescent="0.3">
      <c r="B22" s="38"/>
      <c r="C22" s="38" t="s">
        <v>262</v>
      </c>
      <c r="D22" s="32">
        <v>88</v>
      </c>
      <c r="E22" s="32">
        <v>87.5</v>
      </c>
      <c r="F22" s="32">
        <v>88.5</v>
      </c>
    </row>
    <row r="23" spans="2:6" outlineLevel="1" x14ac:dyDescent="0.3">
      <c r="B23" s="38"/>
      <c r="C23" s="38" t="s">
        <v>263</v>
      </c>
      <c r="D23" s="32">
        <v>85.4</v>
      </c>
      <c r="E23" s="32">
        <v>86.35</v>
      </c>
      <c r="F23" s="32">
        <v>84.45</v>
      </c>
    </row>
    <row r="24" spans="2:6" outlineLevel="1" x14ac:dyDescent="0.3">
      <c r="B24" s="38"/>
      <c r="C24" s="38" t="s">
        <v>264</v>
      </c>
      <c r="D24" s="32">
        <v>78.8</v>
      </c>
      <c r="E24" s="32">
        <v>78.95</v>
      </c>
      <c r="F24" s="32">
        <v>78.650000000000006</v>
      </c>
    </row>
    <row r="25" spans="2:6" outlineLevel="1" x14ac:dyDescent="0.3">
      <c r="B25" s="38"/>
      <c r="C25" s="38" t="s">
        <v>265</v>
      </c>
      <c r="D25" s="32">
        <v>94.4</v>
      </c>
      <c r="E25" s="32">
        <v>94.8</v>
      </c>
      <c r="F25" s="32">
        <v>94</v>
      </c>
    </row>
    <row r="26" spans="2:6" outlineLevel="1" x14ac:dyDescent="0.3">
      <c r="B26" s="38"/>
      <c r="C26" s="38" t="s">
        <v>266</v>
      </c>
      <c r="D26" s="32">
        <v>89.6</v>
      </c>
      <c r="E26" s="32">
        <v>89.3</v>
      </c>
      <c r="F26" s="32">
        <v>89.9</v>
      </c>
    </row>
    <row r="27" spans="2:6" outlineLevel="1" x14ac:dyDescent="0.3">
      <c r="B27" s="38"/>
      <c r="C27" s="38" t="s">
        <v>267</v>
      </c>
      <c r="D27" s="32">
        <v>87.8</v>
      </c>
      <c r="E27" s="32">
        <v>88.25</v>
      </c>
      <c r="F27" s="32">
        <v>87.35</v>
      </c>
    </row>
    <row r="28" spans="2:6" outlineLevel="1" x14ac:dyDescent="0.3">
      <c r="B28" s="38"/>
      <c r="C28" s="38" t="s">
        <v>268</v>
      </c>
      <c r="D28" s="32">
        <v>83.4</v>
      </c>
      <c r="E28" s="32">
        <v>82.95</v>
      </c>
      <c r="F28" s="32">
        <v>83.85</v>
      </c>
    </row>
    <row r="29" spans="2:6" ht="17.25" outlineLevel="1" thickBot="1" x14ac:dyDescent="0.35">
      <c r="B29" s="41"/>
      <c r="C29" s="41" t="s">
        <v>269</v>
      </c>
      <c r="D29" s="33">
        <v>81.8</v>
      </c>
      <c r="E29" s="33">
        <v>82.4</v>
      </c>
      <c r="F29" s="33">
        <v>81.2</v>
      </c>
    </row>
    <row r="30" spans="2:6" x14ac:dyDescent="0.3">
      <c r="B30" t="s">
        <v>277</v>
      </c>
    </row>
    <row r="31" spans="2:6" x14ac:dyDescent="0.3">
      <c r="B31" t="s">
        <v>278</v>
      </c>
    </row>
    <row r="32" spans="2:6" x14ac:dyDescent="0.3">
      <c r="B32" t="s">
        <v>279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F3" sqref="F3 F4 F5 F6 F7 F8 F9 F10 F11 F12 F13 F14 F15 F16 F17 F18 F19 F20 F21 F22 F23"/>
    </sheetView>
  </sheetViews>
  <sheetFormatPr defaultRowHeight="16.5" x14ac:dyDescent="0.3"/>
  <sheetData>
    <row r="1" spans="1:11" x14ac:dyDescent="0.3">
      <c r="A1" s="14" t="s">
        <v>98</v>
      </c>
      <c r="B1" s="14"/>
    </row>
    <row r="2" spans="1:11" x14ac:dyDescent="0.3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24" t="s">
        <v>124</v>
      </c>
      <c r="I2" s="24"/>
      <c r="J2" s="24"/>
      <c r="K2" s="24"/>
    </row>
    <row r="3" spans="1:11" x14ac:dyDescent="0.3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3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>SUMPRODUCT(C4:E4,$I$4:$K$4)</f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3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>SUMPRODUCT(C5:E5,$I$4:$K$4)</f>
        <v>86.4</v>
      </c>
    </row>
    <row r="6" spans="1:11" x14ac:dyDescent="0.3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>SUMPRODUCT(C6:E6,$I$4:$K$4)</f>
        <v>85.800000000000011</v>
      </c>
    </row>
    <row r="7" spans="1:11" x14ac:dyDescent="0.3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>SUMPRODUCT(C7:E7,$I$4:$K$4)</f>
        <v>84.4</v>
      </c>
    </row>
    <row r="8" spans="1:11" x14ac:dyDescent="0.3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>SUMPRODUCT(C8:E8,$I$4:$K$4)</f>
        <v>94.800000000000011</v>
      </c>
    </row>
    <row r="9" spans="1:11" x14ac:dyDescent="0.3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>SUMPRODUCT(C9:E9,$I$4:$K$4)</f>
        <v>88.600000000000009</v>
      </c>
    </row>
    <row r="10" spans="1:11" x14ac:dyDescent="0.3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>SUMPRODUCT(C10:E10,$I$4:$K$4)</f>
        <v>87.199999999999989</v>
      </c>
    </row>
    <row r="11" spans="1:11" x14ac:dyDescent="0.3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>SUMPRODUCT(C11:E11,$I$4:$K$4)</f>
        <v>87.000000000000014</v>
      </c>
    </row>
    <row r="12" spans="1:11" x14ac:dyDescent="0.3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>SUMPRODUCT(C12:E12,$I$4:$K$4)</f>
        <v>83.6</v>
      </c>
    </row>
    <row r="13" spans="1:11" x14ac:dyDescent="0.3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>SUMPRODUCT(C13:E13,$I$4:$K$4)</f>
        <v>81.2</v>
      </c>
    </row>
    <row r="14" spans="1:11" x14ac:dyDescent="0.3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>SUMPRODUCT(C14:E14,$I$4:$K$4)</f>
        <v>98.800000000000011</v>
      </c>
      <c r="H14" s="14"/>
    </row>
    <row r="15" spans="1:11" x14ac:dyDescent="0.3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>SUMPRODUCT(C15:E15,$I$4:$K$4)</f>
        <v>93.2</v>
      </c>
      <c r="H15" s="14"/>
    </row>
    <row r="16" spans="1:11" x14ac:dyDescent="0.3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>SUMPRODUCT(C16:E16,$I$4:$K$4)</f>
        <v>88</v>
      </c>
      <c r="H16" s="14"/>
    </row>
    <row r="17" spans="1:8" x14ac:dyDescent="0.3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>SUMPRODUCT(C17:E17,$I$4:$K$4)</f>
        <v>85.4</v>
      </c>
      <c r="H17" s="14"/>
    </row>
    <row r="18" spans="1:8" x14ac:dyDescent="0.3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>SUMPRODUCT(C18:E18,$I$4:$K$4)</f>
        <v>78.8</v>
      </c>
    </row>
    <row r="19" spans="1:8" x14ac:dyDescent="0.3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>SUMPRODUCT(C19:E19,$I$4:$K$4)</f>
        <v>94.4</v>
      </c>
    </row>
    <row r="20" spans="1:8" x14ac:dyDescent="0.3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>SUMPRODUCT(C20:E20,$I$4:$K$4)</f>
        <v>89.6</v>
      </c>
    </row>
    <row r="21" spans="1:8" x14ac:dyDescent="0.3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>SUMPRODUCT(C21:E21,$I$4:$K$4)</f>
        <v>87.800000000000011</v>
      </c>
    </row>
    <row r="22" spans="1:8" x14ac:dyDescent="0.3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>SUMPRODUCT(C22:E22,$I$4:$K$4)</f>
        <v>83.4</v>
      </c>
    </row>
    <row r="23" spans="1:8" x14ac:dyDescent="0.3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>SUMPRODUCT(C23:E23,$I$4:$K$4)</f>
        <v>81.8</v>
      </c>
    </row>
  </sheetData>
  <scenarios current="0" sqref="F3 F4 F5 F6 F7 F8 F9 F10 F11 F12 F13 F14 F15 F16 F17 F18 F19 F20 F21 F22 F23">
    <scenario name="중간비율증가" locked="1" count="2" user="user" comment="만든 사람 user 날짜 2025-08-02">
      <inputCells r="J4" val="0.45" numFmtId="9"/>
      <inputCells r="K4" val="0.35" numFmtId="9"/>
    </scenario>
    <scenario name="기말비율증가" locked="1" count="2" user="user" comment="만든 사람 user 날짜 2025-08-02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H11" sqref="H11"/>
    </sheetView>
  </sheetViews>
  <sheetFormatPr defaultRowHeight="16.5" x14ac:dyDescent="0.3"/>
  <cols>
    <col min="3" max="3" width="10.125" bestFit="1" customWidth="1"/>
    <col min="4" max="4" width="13" bestFit="1" customWidth="1"/>
    <col min="5" max="5" width="13.875" bestFit="1" customWidth="1"/>
    <col min="6" max="6" width="11.375" bestFit="1" customWidth="1"/>
    <col min="7" max="7" width="2.625" customWidth="1"/>
    <col min="8" max="8" width="11.625" customWidth="1"/>
  </cols>
  <sheetData>
    <row r="1" spans="1:6" x14ac:dyDescent="0.3">
      <c r="A1" s="25" t="s">
        <v>193</v>
      </c>
      <c r="B1" s="25"/>
      <c r="C1" s="25"/>
      <c r="D1" s="25"/>
      <c r="E1" s="25"/>
      <c r="F1" s="25"/>
    </row>
    <row r="3" spans="1:6" x14ac:dyDescent="0.3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3">
      <c r="A4" s="4" t="s">
        <v>160</v>
      </c>
      <c r="B4" s="4" t="s">
        <v>161</v>
      </c>
      <c r="C4" s="4" t="s">
        <v>195</v>
      </c>
      <c r="D4" s="16">
        <v>1201</v>
      </c>
      <c r="E4" s="4" t="s">
        <v>162</v>
      </c>
      <c r="F4" s="17">
        <v>150000</v>
      </c>
    </row>
    <row r="5" spans="1:6" x14ac:dyDescent="0.3">
      <c r="A5" s="4" t="s">
        <v>163</v>
      </c>
      <c r="B5" s="4" t="s">
        <v>164</v>
      </c>
      <c r="C5" s="4" t="s">
        <v>165</v>
      </c>
      <c r="D5" s="16">
        <v>21002</v>
      </c>
      <c r="E5" s="4" t="s">
        <v>166</v>
      </c>
      <c r="F5" s="17">
        <v>300000</v>
      </c>
    </row>
    <row r="6" spans="1:6" x14ac:dyDescent="0.3">
      <c r="A6" s="4" t="s">
        <v>167</v>
      </c>
      <c r="B6" s="4" t="s">
        <v>161</v>
      </c>
      <c r="C6" s="4" t="s">
        <v>168</v>
      </c>
      <c r="D6" s="16">
        <v>2103</v>
      </c>
      <c r="E6" s="4" t="s">
        <v>169</v>
      </c>
      <c r="F6" s="17">
        <v>170000</v>
      </c>
    </row>
    <row r="7" spans="1:6" x14ac:dyDescent="0.3">
      <c r="A7" s="4" t="s">
        <v>170</v>
      </c>
      <c r="B7" s="4" t="s">
        <v>161</v>
      </c>
      <c r="C7" s="4" t="s">
        <v>196</v>
      </c>
      <c r="D7" s="16">
        <v>2302</v>
      </c>
      <c r="E7" s="4" t="s">
        <v>162</v>
      </c>
      <c r="F7" s="17">
        <v>150000</v>
      </c>
    </row>
    <row r="8" spans="1:6" x14ac:dyDescent="0.3">
      <c r="A8" s="4" t="s">
        <v>171</v>
      </c>
      <c r="B8" s="4" t="s">
        <v>161</v>
      </c>
      <c r="C8" s="4" t="s">
        <v>172</v>
      </c>
      <c r="D8" s="16">
        <v>1101</v>
      </c>
      <c r="E8" s="4" t="s">
        <v>162</v>
      </c>
      <c r="F8" s="17">
        <v>150000</v>
      </c>
    </row>
    <row r="9" spans="1:6" x14ac:dyDescent="0.3">
      <c r="A9" s="4" t="s">
        <v>173</v>
      </c>
      <c r="B9" s="4" t="s">
        <v>174</v>
      </c>
      <c r="C9" s="4" t="s">
        <v>197</v>
      </c>
      <c r="D9" s="16">
        <v>2303</v>
      </c>
      <c r="E9" s="4" t="s">
        <v>162</v>
      </c>
      <c r="F9" s="17">
        <v>100000</v>
      </c>
    </row>
    <row r="10" spans="1:6" x14ac:dyDescent="0.3">
      <c r="A10" s="4" t="s">
        <v>175</v>
      </c>
      <c r="B10" s="4" t="s">
        <v>164</v>
      </c>
      <c r="C10" s="4" t="s">
        <v>198</v>
      </c>
      <c r="D10" s="16">
        <v>11303</v>
      </c>
      <c r="E10" s="4" t="s">
        <v>176</v>
      </c>
      <c r="F10" s="17">
        <v>250000</v>
      </c>
    </row>
    <row r="11" spans="1:6" x14ac:dyDescent="0.3">
      <c r="A11" s="4" t="s">
        <v>177</v>
      </c>
      <c r="B11" s="4" t="s">
        <v>164</v>
      </c>
      <c r="C11" s="4" t="s">
        <v>178</v>
      </c>
      <c r="D11" s="16">
        <v>31201</v>
      </c>
      <c r="E11" s="4" t="s">
        <v>166</v>
      </c>
      <c r="F11" s="17">
        <v>300000</v>
      </c>
    </row>
    <row r="12" spans="1:6" x14ac:dyDescent="0.3">
      <c r="A12" s="4" t="s">
        <v>179</v>
      </c>
      <c r="B12" s="4" t="s">
        <v>161</v>
      </c>
      <c r="C12" s="4" t="s">
        <v>199</v>
      </c>
      <c r="D12" s="16">
        <v>2203</v>
      </c>
      <c r="E12" s="4" t="s">
        <v>169</v>
      </c>
      <c r="F12" s="17">
        <v>170000</v>
      </c>
    </row>
    <row r="13" spans="1:6" x14ac:dyDescent="0.3">
      <c r="A13" s="4" t="s">
        <v>180</v>
      </c>
      <c r="B13" s="4" t="s">
        <v>164</v>
      </c>
      <c r="C13" s="4" t="s">
        <v>181</v>
      </c>
      <c r="D13" s="16">
        <v>31101</v>
      </c>
      <c r="E13" s="4" t="s">
        <v>176</v>
      </c>
      <c r="F13" s="17">
        <v>250000</v>
      </c>
    </row>
    <row r="14" spans="1:6" x14ac:dyDescent="0.3">
      <c r="A14" s="4" t="s">
        <v>182</v>
      </c>
      <c r="B14" s="4" t="s">
        <v>161</v>
      </c>
      <c r="C14" s="4" t="s">
        <v>183</v>
      </c>
      <c r="D14" s="16">
        <v>2102</v>
      </c>
      <c r="E14" s="4" t="s">
        <v>162</v>
      </c>
      <c r="F14" s="17">
        <v>150000</v>
      </c>
    </row>
    <row r="15" spans="1:6" x14ac:dyDescent="0.3">
      <c r="A15" s="4" t="s">
        <v>184</v>
      </c>
      <c r="B15" s="4" t="s">
        <v>174</v>
      </c>
      <c r="C15" s="4" t="s">
        <v>200</v>
      </c>
      <c r="D15" s="16">
        <v>1302</v>
      </c>
      <c r="E15" s="4" t="s">
        <v>185</v>
      </c>
      <c r="F15" s="17">
        <v>80000</v>
      </c>
    </row>
    <row r="16" spans="1:6" x14ac:dyDescent="0.3">
      <c r="A16" s="4" t="s">
        <v>186</v>
      </c>
      <c r="B16" s="4" t="s">
        <v>174</v>
      </c>
      <c r="C16" s="4" t="s">
        <v>187</v>
      </c>
      <c r="D16" s="16">
        <v>2301</v>
      </c>
      <c r="E16" s="4" t="s">
        <v>185</v>
      </c>
      <c r="F16" s="17">
        <v>80000</v>
      </c>
    </row>
    <row r="17" spans="1:6" x14ac:dyDescent="0.3">
      <c r="A17" s="4" t="s">
        <v>188</v>
      </c>
      <c r="B17" s="4" t="s">
        <v>174</v>
      </c>
      <c r="C17" s="4" t="s">
        <v>189</v>
      </c>
      <c r="D17" s="16">
        <v>1301</v>
      </c>
      <c r="E17" s="4" t="s">
        <v>185</v>
      </c>
      <c r="F17" s="17">
        <v>80000</v>
      </c>
    </row>
    <row r="18" spans="1:6" x14ac:dyDescent="0.3">
      <c r="A18" s="4" t="s">
        <v>190</v>
      </c>
      <c r="B18" s="4" t="s">
        <v>164</v>
      </c>
      <c r="C18" s="4" t="s">
        <v>201</v>
      </c>
      <c r="D18" s="16">
        <v>31104</v>
      </c>
      <c r="E18" s="4" t="s">
        <v>166</v>
      </c>
      <c r="F18" s="17">
        <v>300000</v>
      </c>
    </row>
    <row r="19" spans="1:6" x14ac:dyDescent="0.3">
      <c r="A19" s="4" t="s">
        <v>191</v>
      </c>
      <c r="B19" s="4" t="s">
        <v>174</v>
      </c>
      <c r="C19" s="4" t="s">
        <v>192</v>
      </c>
      <c r="D19" s="16">
        <v>3301</v>
      </c>
      <c r="E19" s="4" t="s">
        <v>185</v>
      </c>
      <c r="F19" s="17">
        <v>80000</v>
      </c>
    </row>
  </sheetData>
  <mergeCells count="1">
    <mergeCell ref="A1:F1"/>
  </mergeCells>
  <phoneticPr fontId="1" type="noConversion"/>
  <conditionalFormatting sqref="F4:F19"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180975</xdr:colOff>
                    <xdr:row>1</xdr:row>
                    <xdr:rowOff>200025</xdr:rowOff>
                  </from>
                  <to>
                    <xdr:col>8</xdr:col>
                    <xdr:colOff>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아이콘보기">
                <anchor moveWithCells="1" sizeWithCells="1">
                  <from>
                    <xdr:col>6</xdr:col>
                    <xdr:colOff>190500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workbookViewId="0">
      <selection activeCell="J17" sqref="J17"/>
    </sheetView>
  </sheetViews>
  <sheetFormatPr defaultRowHeight="16.5" x14ac:dyDescent="0.3"/>
  <cols>
    <col min="2" max="2" width="11.5" customWidth="1"/>
    <col min="3" max="4" width="10.875" bestFit="1" customWidth="1"/>
    <col min="5" max="5" width="10.375" customWidth="1"/>
  </cols>
  <sheetData>
    <row r="1" spans="1:5" x14ac:dyDescent="0.3">
      <c r="E1" s="18" t="s">
        <v>202</v>
      </c>
    </row>
    <row r="2" spans="1:5" x14ac:dyDescent="0.3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3">
      <c r="A3" s="4" t="s">
        <v>203</v>
      </c>
      <c r="B3" s="19">
        <v>-0.02</v>
      </c>
      <c r="C3" s="20">
        <v>26857</v>
      </c>
      <c r="D3" s="20">
        <v>10325</v>
      </c>
      <c r="E3" s="20">
        <v>8578</v>
      </c>
    </row>
    <row r="4" spans="1:5" x14ac:dyDescent="0.3">
      <c r="A4" s="4" t="s">
        <v>204</v>
      </c>
      <c r="B4" s="19">
        <v>0.04</v>
      </c>
      <c r="C4" s="20">
        <v>128511</v>
      </c>
      <c r="D4" s="20">
        <v>50533</v>
      </c>
      <c r="E4" s="20">
        <v>44161</v>
      </c>
    </row>
    <row r="5" spans="1:5" x14ac:dyDescent="0.3">
      <c r="A5" s="4" t="s">
        <v>205</v>
      </c>
      <c r="B5" s="19">
        <v>0.08</v>
      </c>
      <c r="C5" s="20">
        <v>43574</v>
      </c>
      <c r="D5" s="20">
        <v>16153</v>
      </c>
      <c r="E5" s="20">
        <v>20668</v>
      </c>
    </row>
    <row r="6" spans="1:5" x14ac:dyDescent="0.3">
      <c r="A6" s="4" t="s">
        <v>206</v>
      </c>
      <c r="B6" s="19">
        <v>0.12</v>
      </c>
      <c r="C6" s="20">
        <v>25020</v>
      </c>
      <c r="D6" s="20">
        <v>9145</v>
      </c>
      <c r="E6" s="20">
        <v>7570</v>
      </c>
    </row>
    <row r="7" spans="1:5" x14ac:dyDescent="0.3">
      <c r="A7" s="4" t="s">
        <v>207</v>
      </c>
      <c r="B7" s="19">
        <v>0.01</v>
      </c>
      <c r="C7" s="20">
        <v>21771</v>
      </c>
      <c r="D7" s="20">
        <v>7795</v>
      </c>
      <c r="E7" s="20">
        <v>6680</v>
      </c>
    </row>
    <row r="8" spans="1:5" x14ac:dyDescent="0.3">
      <c r="A8" s="4" t="s">
        <v>208</v>
      </c>
      <c r="B8" s="19">
        <v>0.02</v>
      </c>
      <c r="C8" s="20">
        <v>47765</v>
      </c>
      <c r="D8" s="20">
        <v>15562</v>
      </c>
      <c r="E8" s="20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G19" sqref="G19"/>
    </sheetView>
  </sheetViews>
  <sheetFormatPr defaultRowHeight="16.5" x14ac:dyDescent="0.3"/>
  <cols>
    <col min="1" max="1" width="10.875" customWidth="1"/>
    <col min="2" max="2" width="11.125" bestFit="1" customWidth="1"/>
    <col min="4" max="4" width="18" customWidth="1"/>
    <col min="5" max="5" width="10.5" customWidth="1"/>
    <col min="6" max="6" width="11.875" customWidth="1"/>
    <col min="8" max="8" width="17.625" customWidth="1"/>
  </cols>
  <sheetData>
    <row r="2" spans="1:8" x14ac:dyDescent="0.3">
      <c r="A2" t="s">
        <v>98</v>
      </c>
      <c r="H2" t="s">
        <v>115</v>
      </c>
    </row>
    <row r="3" spans="1:8" x14ac:dyDescent="0.3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3">
      <c r="A4" s="9" t="s">
        <v>213</v>
      </c>
      <c r="B4" s="21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3">
      <c r="A5" s="9"/>
      <c r="B5" s="21"/>
      <c r="C5" s="9"/>
      <c r="D5" s="9"/>
      <c r="E5" s="9"/>
      <c r="F5" s="9"/>
      <c r="H5" s="4" t="s">
        <v>224</v>
      </c>
    </row>
    <row r="6" spans="1:8" x14ac:dyDescent="0.3">
      <c r="A6" s="9"/>
      <c r="B6" s="9"/>
      <c r="C6" s="9"/>
      <c r="D6" s="9"/>
      <c r="E6" s="9"/>
      <c r="F6" s="9"/>
      <c r="H6" s="4" t="s">
        <v>225</v>
      </c>
    </row>
    <row r="7" spans="1:8" x14ac:dyDescent="0.3">
      <c r="A7" s="9"/>
      <c r="B7" s="9"/>
      <c r="C7" s="9"/>
      <c r="D7" s="9"/>
      <c r="E7" s="9"/>
      <c r="F7" s="9"/>
      <c r="H7" s="4" t="s">
        <v>226</v>
      </c>
    </row>
    <row r="8" spans="1:8" x14ac:dyDescent="0.3">
      <c r="A8" s="9"/>
      <c r="B8" s="9"/>
      <c r="C8" s="9"/>
      <c r="D8" s="9"/>
      <c r="E8" s="9"/>
      <c r="F8" s="9"/>
      <c r="H8" s="4" t="s">
        <v>215</v>
      </c>
    </row>
    <row r="9" spans="1:8" x14ac:dyDescent="0.3">
      <c r="A9" s="9"/>
      <c r="B9" s="9"/>
      <c r="C9" s="9"/>
      <c r="D9" s="9"/>
      <c r="E9" s="9"/>
      <c r="F9" s="9"/>
      <c r="H9" s="4" t="s">
        <v>227</v>
      </c>
    </row>
    <row r="10" spans="1:8" x14ac:dyDescent="0.3">
      <c r="A10" s="9"/>
      <c r="B10" s="9"/>
      <c r="C10" s="9"/>
      <c r="D10" s="9"/>
      <c r="E10" s="9"/>
      <c r="F10" s="9"/>
      <c r="H10" s="4" t="s">
        <v>208</v>
      </c>
    </row>
    <row r="11" spans="1:8" x14ac:dyDescent="0.3">
      <c r="A11" s="9"/>
      <c r="B11" s="9"/>
      <c r="C11" s="9"/>
      <c r="D11" s="9"/>
      <c r="E11" s="9"/>
      <c r="F11" s="9"/>
    </row>
    <row r="12" spans="1:8" x14ac:dyDescent="0.3">
      <c r="A12" s="9"/>
      <c r="B12" s="9"/>
      <c r="C12" s="9"/>
      <c r="D12" s="9"/>
      <c r="E12" s="9"/>
      <c r="F12" s="9"/>
    </row>
    <row r="13" spans="1:8" x14ac:dyDescent="0.3">
      <c r="A13" s="9"/>
      <c r="B13" s="9"/>
      <c r="C13" s="9"/>
      <c r="D13" s="9"/>
      <c r="E13" s="9"/>
      <c r="F13" s="9"/>
    </row>
    <row r="14" spans="1:8" x14ac:dyDescent="0.3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523875</xdr:colOff>
                <xdr:row>0</xdr:row>
                <xdr:rowOff>47625</xdr:rowOff>
              </from>
              <to>
                <xdr:col>5</xdr:col>
                <xdr:colOff>838200</xdr:colOff>
                <xdr:row>1</xdr:row>
                <xdr:rowOff>142875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윤아 이</cp:lastModifiedBy>
  <cp:lastPrinted>2025-08-02T01:02:50Z</cp:lastPrinted>
  <dcterms:created xsi:type="dcterms:W3CDTF">2023-07-14T11:40:39Z</dcterms:created>
  <dcterms:modified xsi:type="dcterms:W3CDTF">2025-08-02T01:03:09Z</dcterms:modified>
</cp:coreProperties>
</file>