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C\Desktop\2025_기본서_컴활2급실기_학습자료_241127 update\03 기본모의고사\"/>
    </mc:Choice>
  </mc:AlternateContent>
  <xr:revisionPtr revIDLastSave="0" documentId="13_ncr:1_{E74CCD1A-D82D-44F4-AADF-480117774F0A}" xr6:coauthVersionLast="47" xr6:coauthVersionMax="47" xr10:uidLastSave="{00000000-0000-0000-0000-000000000000}"/>
  <bookViews>
    <workbookView xWindow="-120" yWindow="-120" windowWidth="51840" windowHeight="2124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3" l="1"/>
  <c r="C28" i="13"/>
  <c r="C29" i="13"/>
  <c r="C30" i="13"/>
  <c r="C31" i="13"/>
  <c r="C32" i="13"/>
  <c r="C33" i="13"/>
  <c r="C34" i="13"/>
  <c r="C35" i="13"/>
  <c r="C26" i="13"/>
  <c r="J13" i="13"/>
  <c r="J9" i="13"/>
  <c r="E4" i="13"/>
  <c r="E5" i="13"/>
  <c r="E6" i="13"/>
  <c r="E7" i="13"/>
  <c r="E8" i="13"/>
  <c r="E9" i="13"/>
  <c r="E3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3" i="12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A18" i="10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5" i="5" s="1"/>
  <c r="F21" i="5" s="1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H10" i="3" l="1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<sst xmlns="http://schemas.openxmlformats.org/spreadsheetml/2006/main" count="477" uniqueCount="361">
  <si>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</si>
  <si>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</si>
  <si>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</si>
  <si>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</si>
  <si>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</si>
  <si>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</si>
  <si>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</si>
  <si>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</si>
  <si>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</si>
  <si>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</si>
  <si>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</si>
  <si>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</si>
  <si>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</si>
  <si>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</si>
  <si>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</si>
  <si>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</si>
  <si>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</si>
  <si>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</si>
  <si>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</si>
  <si>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</si>
  <si>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</si>
  <si>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</si>
  <si>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</si>
  <si>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</si>
  <si>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</si>
  <si>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</si>
  <si>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</si>
  <si>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</si>
  <si>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</si>
  <si>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</si>
  <si>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</si>
  <si>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</si>
  <si>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</si>
  <si>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</si>
  <si>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</si>
  <si>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</si>
  <si>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</si>
  <si>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</si>
  <si>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</si>
  <si>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</si>
  <si>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</si>
  <si>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</si>
  <si>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</si>
  <si>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</si>
  <si>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</si>
  <si>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</si>
  <si>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</si>
  <si>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</si>
  <si>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</si>
  <si>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</si>
  <si>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</si>
  <si>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</si>
  <si>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</si>
  <si>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</si>
  <si>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</si>
  <si>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</si>
  <si>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</si>
  <si>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</si>
  <si>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</si>
  <si>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</si>
  <si>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</si>
  <si>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</si>
  <si>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</si>
  <si>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</si>
  <si>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</si>
  <si>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</si>
  <si>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</si>
  <si>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</si>
  <si>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</si>
  <si>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</si>
  <si>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</si>
  <si>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</si>
  <si>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</si>
  <si>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</si>
  <si>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</si>
  <si>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</si>
  <si>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</si>
  <si>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</si>
  <si>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</si>
  <si>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</si>
  <si>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</si>
  <si>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</si>
  <si>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</si>
  <si>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</si>
  <si>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</si>
  <si>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</si>
  <si>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</si>
  <si>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</si>
  <si>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</si>
  <si>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</si>
  <si>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</si>
  <si>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</si>
  <si>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</si>
  <si>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</si>
  <si>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</si>
  <si>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</si>
  <si>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</si>
  <si>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</si>
  <si>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</si>
  <si>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</si>
  <si>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</si>
  <si>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</si>
  <si>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</si>
  <si>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</si>
  <si>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</si>
  <si>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</si>
  <si>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</si>
  <si>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</si>
  <si>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</si>
  <si>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</si>
  <si>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</si>
  <si>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</si>
  <si>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</si>
  <si>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</si>
  <si>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</si>
  <si>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</si>
  <si>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</si>
  <si>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</si>
  <si>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</si>
  <si>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</si>
  <si>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</si>
  <si>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</si>
  <si>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</si>
  <si>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</si>
  <si>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</si>
  <si>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</si>
  <si>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</si>
  <si>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</si>
  <si>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</si>
  <si>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</si>
  <si>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</si>
  <si>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</si>
  <si>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</si>
  <si>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</si>
  <si>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</si>
  <si>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</si>
  <si>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</si>
  <si>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</si>
  <si>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</si>
  <si>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</si>
  <si>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</si>
  <si>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</si>
  <si>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</si>
  <si>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</si>
  <si>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</si>
  <si>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</si>
  <si>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</si>
  <si>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</si>
  <si>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</si>
  <si>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</si>
  <si>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</si>
  <si>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</si>
  <si>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</si>
  <si>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</si>
  <si>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</si>
  <si>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</si>
  <si>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</si>
  <si>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</si>
  <si>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</si>
  <si>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</si>
  <si>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</si>
  <si>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</si>
  <si>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</si>
  <si>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</si>
  <si>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</si>
  <si>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</si>
  <si>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</si>
  <si>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</si>
  <si>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</si>
  <si>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</si>
  <si>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</si>
  <si>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</si>
  <si>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</si>
  <si>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</si>
  <si>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</si>
  <si>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</si>
  <si>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</si>
  <si>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</si>
  <si>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</si>
  <si>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</si>
  <si>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</si>
  <si>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</si>
  <si>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</si>
  <si>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</si>
  <si>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</si>
  <si>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</si>
  <si>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</si>
  <si>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</si>
  <si>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</si>
  <si>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</si>
  <si>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</si>
  <si>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</si>
  <si>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</si>
  <si>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</si>
  <si>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</si>
  <si>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</si>
  <si>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</si>
  <si>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</si>
  <si>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</si>
  <si>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</si>
  <si>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</si>
  <si>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</si>
  <si>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</si>
  <si>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</si>
  <si>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</si>
  <si>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</si>
  <si>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</si>
  <si>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</si>
  <si>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</si>
  <si>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</si>
  <si>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</si>
  <si>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</si>
  <si>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</si>
  <si>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</si>
  <si>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</si>
  <si>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</si>
  <si>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</si>
  <si>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</si>
  <si>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</si>
  <si>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</si>
  <si>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</si>
  <si>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</si>
  <si>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</si>
  <si>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</si>
  <si>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</si>
  <si>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</si>
  <si>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</si>
  <si>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</si>
  <si>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</si>
  <si>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</si>
  <si>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</si>
  <si>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</si>
  <si>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</si>
  <si>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</si>
  <si>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</si>
  <si>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</si>
  <si>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</si>
  <si>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</si>
  <si>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</si>
  <si>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</si>
  <si>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</si>
  <si>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</si>
  <si>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</si>
  <si>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</si>
  <si>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</si>
  <si>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</si>
  <si>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</si>
  <si>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</si>
  <si>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</si>
  <si>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</si>
  <si>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</si>
  <si>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</si>
  <si>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</si>
  <si>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</si>
  <si>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</si>
  <si>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</si>
  <si>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</si>
  <si>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</si>
  <si>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</si>
  <si>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</si>
  <si>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</si>
  <si>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</si>
  <si>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</si>
  <si>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</si>
  <si>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</si>
  <si>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</si>
  <si>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</si>
  <si>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</si>
  <si>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</si>
  <si>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</si>
  <si>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</si>
  <si>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</si>
  <si>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</si>
  <si>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</si>
  <si>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</si>
  <si>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</si>
  <si>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</si>
  <si>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</si>
  <si>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</si>
  <si>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</si>
  <si>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</si>
  <si>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</si>
  <si>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</si>
  <si>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</si>
  <si>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</si>
  <si>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</si>
  <si>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</si>
  <si>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</si>
  <si>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</si>
  <si>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</si>
  <si>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</si>
  <si>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</si>
  <si>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</si>
  <si>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</si>
  <si>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</si>
  <si>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</si>
  <si>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</si>
  <si>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</si>
  <si>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</si>
  <si>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</si>
  <si>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</si>
  <si>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</si>
  <si>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</si>
  <si>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</si>
  <si>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</si>
  <si>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</si>
  <si>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</si>
  <si>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</si>
  <si>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</si>
  <si>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</si>
  <si>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</si>
  <si>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</si>
  <si>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</si>
  <si>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</si>
  <si>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</si>
  <si>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이수상</t>
    <phoneticPr fontId="1" type="noConversion"/>
  </si>
  <si>
    <t>은수저</t>
    <phoneticPr fontId="1" type="noConversion"/>
  </si>
  <si>
    <t>양순호</t>
    <phoneticPr fontId="1" type="noConversion"/>
  </si>
  <si>
    <t>남호진</t>
    <phoneticPr fontId="1" type="noConversion"/>
  </si>
  <si>
    <t>김지민</t>
    <phoneticPr fontId="1" type="noConversion"/>
  </si>
  <si>
    <t>송준석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</si>
  <si>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</si>
  <si>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</si>
  <si>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</si>
  <si>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</si>
  <si>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</si>
  <si>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</si>
  <si>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</si>
  <si>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</si>
  <si>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</si>
  <si>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</si>
  <si>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</si>
  <si>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</si>
  <si>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유명종합증권</t>
    <phoneticPr fontId="1" type="noConversion"/>
  </si>
  <si>
    <t>한신은행</t>
    <phoneticPr fontId="1" type="noConversion"/>
  </si>
  <si>
    <t>21세기광고기획</t>
    <phoneticPr fontId="1" type="noConversion"/>
  </si>
  <si>
    <t>한국유통시스템</t>
    <phoneticPr fontId="1" type="noConversion"/>
  </si>
  <si>
    <t>나노테크노시스템</t>
    <phoneticPr fontId="1" type="noConversion"/>
  </si>
  <si>
    <t>세기정보통신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</si>
  <si>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</si>
  <si>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</si>
  <si>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</si>
  <si>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</si>
  <si>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조건</t>
    <phoneticPr fontId="1" type="noConversion"/>
  </si>
  <si>
    <t>&gt;=50</t>
    <phoneticPr fontId="1" type="noConversion"/>
  </si>
  <si>
    <t>&lt;=100</t>
    <phoneticPr fontId="1" type="noConversion"/>
  </si>
  <si>
    <t>전체 평균</t>
  </si>
  <si>
    <t>홍보부 평균</t>
  </si>
  <si>
    <t>총무부 평균</t>
  </si>
  <si>
    <t>영업부 평균</t>
  </si>
  <si>
    <t>관리부 평균</t>
  </si>
  <si>
    <t>인사부 평균</t>
  </si>
  <si>
    <t>합격 최소</t>
  </si>
  <si>
    <t>불합격 최소</t>
  </si>
  <si>
    <t>전체 최소값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</si>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</sst>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#,##0&quot;%&quot;"/>
    <numFmt numFmtId="180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180" fontId="0" fillId="0" borderId="1" xfId="1" applyNumberFormat="1" applyFont="1" applyBorder="1">
      <alignment vertical="center"/>
    </xf>
    <xf numFmtId="41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C1295BBB-576F-4406-82A9-6EEEE9D0EDCD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C" refreshedDate="45814.670825000001" createdVersion="7" refreshedVersion="7" minRefreshableVersion="3" recordCount="7" xr:uid="{759C6C81-B316-4330-A631-2B8419A64B6A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FEB0CF-F761-4115-B314-A1EF2012B9F0}" name="피벗 테이블1" cacheId="4" applyNumberFormats="0" applyBorderFormats="0" applyFontFormats="0" applyPatternFormats="0" applyAlignmentFormats="0" applyWidthHeightFormats="1" dataCaption="값" missingCaption="*" updatedVersion="7" minRefreshableVersion="3" useAutoFormatting="1" itemPrintTitles="1" createdVersion="7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DB6BD5-BCA9-4813-B393-108E9504EF15}" name="표1" displayName="표1" ref="A3:G21" totalsRowShown="0" headerRowDxfId="0" dataDxfId="1" headerRowBorderDxfId="8" tableBorderDxfId="9">
  <autoFilter ref="A3:G21" xr:uid="{60DB6BD5-BCA9-4813-B393-108E9504EF15}"/>
  <tableColumns count="7">
    <tableColumn id="1" xr3:uid="{DC5E5D1B-52CD-42CD-B309-61AE54D6E0A1}" name="성명" dataDxfId="7"/>
    <tableColumn id="2" xr3:uid="{54F53B36-827B-40F4-9E63-9FEC52075021}" name="지원부서"/>
    <tableColumn id="3" xr3:uid="{E7DEE858-D2FC-4685-ABDF-29ED8D8199C6}" name="필기" dataDxfId="6"/>
    <tableColumn id="4" xr3:uid="{82056743-C964-4AA7-9A02-B2A32CDBA0FB}" name="자격증" dataDxfId="5"/>
    <tableColumn id="5" xr3:uid="{892FC5A2-1479-4BB3-8ADA-67BEEE039BF7}" name="면접" dataDxfId="4"/>
    <tableColumn id="6" xr3:uid="{903845BA-5504-476A-B49B-B0EBC14EE83D}" name="평균" dataDxfId="3"/>
    <tableColumn id="7" xr3:uid="{86947C47-C333-49DE-8E2B-138C0524D1BC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B4" sqref="B4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307</v>
      </c>
      <c r="C3" s="1" t="s">
        <v>308</v>
      </c>
      <c r="D3" s="1" t="s">
        <v>309</v>
      </c>
      <c r="E3" s="1" t="s">
        <v>310</v>
      </c>
    </row>
    <row r="4" spans="1:5" x14ac:dyDescent="0.3">
      <c r="A4" s="1" t="s">
        <v>327</v>
      </c>
      <c r="B4" s="1" t="s">
        <v>338</v>
      </c>
      <c r="C4" t="s">
        <v>321</v>
      </c>
      <c r="D4" s="1" t="s">
        <v>320</v>
      </c>
      <c r="E4" s="1" t="s">
        <v>311</v>
      </c>
    </row>
    <row r="5" spans="1:5" x14ac:dyDescent="0.3">
      <c r="A5" s="1" t="s">
        <v>328</v>
      </c>
      <c r="B5" s="1" t="s">
        <v>337</v>
      </c>
      <c r="C5" t="s">
        <v>322</v>
      </c>
      <c r="D5" s="1" t="s">
        <v>319</v>
      </c>
      <c r="E5" s="1" t="s">
        <v>311</v>
      </c>
    </row>
    <row r="6" spans="1:5" x14ac:dyDescent="0.3">
      <c r="A6" s="26" t="s">
        <v>329</v>
      </c>
      <c r="B6" s="1" t="s">
        <v>336</v>
      </c>
      <c r="C6" t="s">
        <v>323</v>
      </c>
      <c r="D6" s="1" t="s">
        <v>318</v>
      </c>
      <c r="E6" s="1" t="s">
        <v>312</v>
      </c>
    </row>
    <row r="7" spans="1:5" x14ac:dyDescent="0.3">
      <c r="A7" s="1" t="s">
        <v>330</v>
      </c>
      <c r="B7" s="1" t="s">
        <v>335</v>
      </c>
      <c r="C7" t="s">
        <v>324</v>
      </c>
      <c r="D7" s="1" t="s">
        <v>317</v>
      </c>
      <c r="E7" s="1" t="s">
        <v>313</v>
      </c>
    </row>
    <row r="8" spans="1:5" x14ac:dyDescent="0.3">
      <c r="A8" s="1" t="s">
        <v>331</v>
      </c>
      <c r="B8" s="1" t="s">
        <v>334</v>
      </c>
      <c r="C8" t="s">
        <v>325</v>
      </c>
      <c r="D8" s="1" t="s">
        <v>316</v>
      </c>
      <c r="E8" s="1" t="s">
        <v>314</v>
      </c>
    </row>
    <row r="9" spans="1:5" x14ac:dyDescent="0.3">
      <c r="A9" s="1" t="s">
        <v>332</v>
      </c>
      <c r="B9" s="1" t="s">
        <v>333</v>
      </c>
      <c r="C9" t="s">
        <v>326</v>
      </c>
      <c r="D9" s="1" t="s">
        <v>315</v>
      </c>
      <c r="E9" s="1" t="s">
        <v>314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  <pageSetup paperSize="9" orientation="portrait" horizontalDpi="150" verticalDpi="15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activeCell="P28" sqref="P28"/>
    </sheetView>
  </sheetViews>
  <sheetFormatPr defaultRowHeight="16.5" x14ac:dyDescent="0.3"/>
  <cols>
    <col min="2" max="14" width="6.625" customWidth="1"/>
  </cols>
  <sheetData>
    <row r="1" spans="1:14" ht="20.25" x14ac:dyDescent="0.3">
      <c r="A1" s="27" t="s">
        <v>248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I14" sqref="I14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5" t="s">
        <v>76</v>
      </c>
      <c r="B1" s="35"/>
      <c r="C1" s="35"/>
      <c r="D1" s="35"/>
      <c r="E1" s="35"/>
      <c r="F1" s="35"/>
      <c r="G1" s="35"/>
      <c r="H1" s="35"/>
    </row>
    <row r="2" spans="1:8" ht="17.25" thickTop="1" x14ac:dyDescent="0.3"/>
    <row r="3" spans="1:8" x14ac:dyDescent="0.3">
      <c r="A3" s="36" t="s">
        <v>2</v>
      </c>
      <c r="B3" s="36" t="s">
        <v>77</v>
      </c>
      <c r="C3" s="36" t="s">
        <v>78</v>
      </c>
      <c r="D3" s="36" t="s">
        <v>79</v>
      </c>
      <c r="E3" s="36" t="s">
        <v>8</v>
      </c>
      <c r="F3" s="36" t="s">
        <v>80</v>
      </c>
      <c r="G3" s="36" t="s">
        <v>81</v>
      </c>
      <c r="H3" s="36" t="s">
        <v>82</v>
      </c>
    </row>
    <row r="4" spans="1:8" x14ac:dyDescent="0.3">
      <c r="A4" s="37" t="s">
        <v>83</v>
      </c>
      <c r="B4" s="36" t="s">
        <v>84</v>
      </c>
      <c r="C4" s="36" t="s">
        <v>85</v>
      </c>
      <c r="D4" s="38">
        <v>500</v>
      </c>
      <c r="E4" s="38">
        <v>450</v>
      </c>
      <c r="F4" s="38">
        <v>50</v>
      </c>
      <c r="G4" s="39" t="s">
        <v>86</v>
      </c>
      <c r="H4" s="40">
        <v>150000</v>
      </c>
    </row>
    <row r="5" spans="1:8" x14ac:dyDescent="0.3">
      <c r="A5" s="37"/>
      <c r="B5" s="36" t="s">
        <v>87</v>
      </c>
      <c r="C5" s="36" t="s">
        <v>88</v>
      </c>
      <c r="D5" s="38">
        <v>250</v>
      </c>
      <c r="E5" s="38">
        <v>220</v>
      </c>
      <c r="F5" s="38">
        <v>30</v>
      </c>
      <c r="G5" s="39" t="s">
        <v>89</v>
      </c>
      <c r="H5" s="40">
        <v>90000</v>
      </c>
    </row>
    <row r="6" spans="1:8" x14ac:dyDescent="0.3">
      <c r="A6" s="37" t="s">
        <v>90</v>
      </c>
      <c r="B6" s="36" t="s">
        <v>91</v>
      </c>
      <c r="C6" s="36" t="s">
        <v>92</v>
      </c>
      <c r="D6" s="38">
        <v>350</v>
      </c>
      <c r="E6" s="38">
        <v>320</v>
      </c>
      <c r="F6" s="38">
        <v>30</v>
      </c>
      <c r="G6" s="39" t="s">
        <v>89</v>
      </c>
      <c r="H6" s="40">
        <v>90000</v>
      </c>
    </row>
    <row r="7" spans="1:8" x14ac:dyDescent="0.3">
      <c r="A7" s="37"/>
      <c r="B7" s="36" t="s">
        <v>93</v>
      </c>
      <c r="C7" s="36" t="s">
        <v>94</v>
      </c>
      <c r="D7" s="38">
        <v>250</v>
      </c>
      <c r="E7" s="38">
        <v>230</v>
      </c>
      <c r="F7" s="38">
        <v>20</v>
      </c>
      <c r="G7" s="39" t="s">
        <v>95</v>
      </c>
      <c r="H7" s="40">
        <v>60000</v>
      </c>
    </row>
    <row r="8" spans="1:8" x14ac:dyDescent="0.3">
      <c r="A8" s="37" t="s">
        <v>96</v>
      </c>
      <c r="B8" s="36" t="s">
        <v>97</v>
      </c>
      <c r="C8" s="36" t="s">
        <v>98</v>
      </c>
      <c r="D8" s="38">
        <v>300</v>
      </c>
      <c r="E8" s="38">
        <v>280</v>
      </c>
      <c r="F8" s="38">
        <v>20</v>
      </c>
      <c r="G8" s="39" t="s">
        <v>95</v>
      </c>
      <c r="H8" s="40">
        <v>60000</v>
      </c>
    </row>
    <row r="9" spans="1:8" x14ac:dyDescent="0.3">
      <c r="A9" s="37"/>
      <c r="B9" s="36" t="s">
        <v>99</v>
      </c>
      <c r="C9" s="36" t="s">
        <v>100</v>
      </c>
      <c r="D9" s="38">
        <v>200</v>
      </c>
      <c r="E9" s="38">
        <v>175</v>
      </c>
      <c r="F9" s="38">
        <v>25</v>
      </c>
      <c r="G9" s="39" t="s">
        <v>86</v>
      </c>
      <c r="H9" s="40">
        <v>75000</v>
      </c>
    </row>
    <row r="10" spans="1:8" x14ac:dyDescent="0.3">
      <c r="A10" s="37" t="s">
        <v>101</v>
      </c>
      <c r="B10" s="36" t="s">
        <v>102</v>
      </c>
      <c r="C10" s="36" t="s">
        <v>103</v>
      </c>
      <c r="D10" s="38">
        <v>300</v>
      </c>
      <c r="E10" s="38">
        <v>290</v>
      </c>
      <c r="F10" s="38">
        <v>10</v>
      </c>
      <c r="G10" s="39" t="s">
        <v>104</v>
      </c>
      <c r="H10" s="40">
        <v>30000</v>
      </c>
    </row>
    <row r="11" spans="1:8" x14ac:dyDescent="0.3">
      <c r="A11" s="37"/>
      <c r="B11" s="36" t="s">
        <v>105</v>
      </c>
      <c r="C11" s="36" t="s">
        <v>106</v>
      </c>
      <c r="D11" s="38">
        <v>200</v>
      </c>
      <c r="E11" s="38">
        <v>170</v>
      </c>
      <c r="F11" s="38">
        <v>30</v>
      </c>
      <c r="G11" s="39" t="s">
        <v>89</v>
      </c>
      <c r="H11" s="40">
        <v>90000</v>
      </c>
    </row>
    <row r="12" spans="1:8" x14ac:dyDescent="0.3">
      <c r="A12" s="37" t="s">
        <v>107</v>
      </c>
      <c r="B12" s="36" t="s">
        <v>108</v>
      </c>
      <c r="C12" s="36" t="s">
        <v>109</v>
      </c>
      <c r="D12" s="38">
        <v>400</v>
      </c>
      <c r="E12" s="38">
        <v>350</v>
      </c>
      <c r="F12" s="38">
        <v>50</v>
      </c>
      <c r="G12" s="39" t="s">
        <v>86</v>
      </c>
      <c r="H12" s="40">
        <v>150000</v>
      </c>
    </row>
    <row r="13" spans="1:8" x14ac:dyDescent="0.3">
      <c r="A13" s="37"/>
      <c r="B13" s="36" t="s">
        <v>110</v>
      </c>
      <c r="C13" s="36" t="s">
        <v>111</v>
      </c>
      <c r="D13" s="38">
        <v>250</v>
      </c>
      <c r="E13" s="38">
        <v>230</v>
      </c>
      <c r="F13" s="38">
        <v>20</v>
      </c>
      <c r="G13" s="39" t="s">
        <v>95</v>
      </c>
      <c r="H13" s="40">
        <v>60000</v>
      </c>
    </row>
  </sheetData>
  <mergeCells count="5">
    <mergeCell ref="A4:A5"/>
    <mergeCell ref="A12:A13"/>
    <mergeCell ref="A10:A11"/>
    <mergeCell ref="A8:A9"/>
    <mergeCell ref="A6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I11" sqref="I11"/>
    </sheetView>
  </sheetViews>
  <sheetFormatPr defaultRowHeight="16.5" x14ac:dyDescent="0.3"/>
  <sheetData>
    <row r="1" spans="1:8" ht="20.25" x14ac:dyDescent="0.3">
      <c r="A1" s="27" t="s">
        <v>112</v>
      </c>
      <c r="B1" s="27"/>
      <c r="C1" s="27"/>
      <c r="D1" s="27"/>
      <c r="E1" s="27"/>
      <c r="F1" s="27"/>
      <c r="G1" s="27"/>
      <c r="H1" s="27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A4:H12">
    <cfRule type="expression" dxfId="10" priority="1">
      <formula>5&gt;=_xlfn.RANK.EQ($G4,$G$4:$G$12,0)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18" sqref="A18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7" t="s">
        <v>132</v>
      </c>
      <c r="B1" s="27"/>
      <c r="C1" s="27"/>
      <c r="D1" s="27"/>
      <c r="E1" s="27"/>
      <c r="F1" s="27"/>
      <c r="G1" s="27"/>
      <c r="H1" s="27"/>
      <c r="I1" s="27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28" t="s">
        <v>163</v>
      </c>
      <c r="B13" s="28"/>
      <c r="C13" s="28"/>
      <c r="D13" s="2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343</v>
      </c>
      <c r="B17" s="1" t="s">
        <v>205</v>
      </c>
      <c r="C17" s="1" t="s">
        <v>205</v>
      </c>
      <c r="D17" s="1"/>
    </row>
    <row r="18" spans="1:5" x14ac:dyDescent="0.3">
      <c r="A18" s="1" t="b">
        <f>LEFT(B4,1)="경"</f>
        <v>1</v>
      </c>
      <c r="B18" s="1" t="s">
        <v>344</v>
      </c>
      <c r="C18" s="26" t="s">
        <v>345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t="s">
        <v>339</v>
      </c>
      <c r="B21" t="s">
        <v>340</v>
      </c>
      <c r="C21" t="s">
        <v>205</v>
      </c>
      <c r="D21" t="s">
        <v>341</v>
      </c>
      <c r="E21" t="s">
        <v>342</v>
      </c>
    </row>
    <row r="22" spans="1:5" x14ac:dyDescent="0.3">
      <c r="A22" s="25" t="s">
        <v>143</v>
      </c>
      <c r="B22" s="5">
        <v>15000</v>
      </c>
      <c r="C22" s="25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abSelected="1" workbookViewId="0">
      <selection activeCell="C36" sqref="C36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23" t="s">
        <v>287</v>
      </c>
      <c r="B2" s="23" t="s">
        <v>288</v>
      </c>
      <c r="C2" s="23" t="s">
        <v>289</v>
      </c>
      <c r="D2" s="23" t="s">
        <v>290</v>
      </c>
      <c r="E2" s="24" t="s">
        <v>291</v>
      </c>
      <c r="G2" s="23" t="s">
        <v>7</v>
      </c>
      <c r="H2" s="23" t="s">
        <v>8</v>
      </c>
      <c r="I2" s="23" t="s">
        <v>9</v>
      </c>
    </row>
    <row r="3" spans="1:10" x14ac:dyDescent="0.3">
      <c r="A3" s="23">
        <v>15001</v>
      </c>
      <c r="B3" s="23" t="s">
        <v>292</v>
      </c>
      <c r="C3" s="23">
        <v>48.61</v>
      </c>
      <c r="D3" s="23">
        <v>48.28</v>
      </c>
      <c r="E3" s="23" t="str">
        <f>IF(OR(SMALL($C$3:$C$9,2)&gt;C3,SMALL($D$3:$D$9,2)&gt;D3),"본선진출","")</f>
        <v/>
      </c>
      <c r="G3" s="23" t="s">
        <v>10</v>
      </c>
      <c r="H3" s="23">
        <v>135</v>
      </c>
      <c r="I3" s="5">
        <v>1147500</v>
      </c>
    </row>
    <row r="4" spans="1:10" x14ac:dyDescent="0.3">
      <c r="A4" s="23">
        <v>15002</v>
      </c>
      <c r="B4" s="23" t="s">
        <v>293</v>
      </c>
      <c r="C4" s="23">
        <v>45.55</v>
      </c>
      <c r="D4" s="23">
        <v>46.13</v>
      </c>
      <c r="E4" s="25" t="str">
        <f t="shared" ref="E4:E9" si="0">IF(OR(SMALL($C$3:$C$9,2)&gt;C4,SMALL($D$3:$D$9,2)&gt;D4),"본선진출","")</f>
        <v>본선진출</v>
      </c>
      <c r="G4" s="23" t="s">
        <v>11</v>
      </c>
      <c r="H4" s="23">
        <v>87</v>
      </c>
      <c r="I4" s="5">
        <v>1000500</v>
      </c>
    </row>
    <row r="5" spans="1:10" x14ac:dyDescent="0.3">
      <c r="A5" s="23">
        <v>15003</v>
      </c>
      <c r="B5" s="23" t="s">
        <v>294</v>
      </c>
      <c r="C5" s="23">
        <v>49.79</v>
      </c>
      <c r="D5" s="23">
        <v>48.36</v>
      </c>
      <c r="E5" s="25" t="str">
        <f t="shared" si="0"/>
        <v/>
      </c>
      <c r="G5" s="23" t="s">
        <v>12</v>
      </c>
      <c r="H5" s="23">
        <v>168</v>
      </c>
      <c r="I5" s="5">
        <v>1344000</v>
      </c>
    </row>
    <row r="6" spans="1:10" x14ac:dyDescent="0.3">
      <c r="A6" s="23">
        <v>15004</v>
      </c>
      <c r="B6" s="23" t="s">
        <v>295</v>
      </c>
      <c r="C6" s="23">
        <v>47.86</v>
      </c>
      <c r="D6" s="23">
        <v>48.15</v>
      </c>
      <c r="E6" s="25" t="str">
        <f t="shared" si="0"/>
        <v/>
      </c>
      <c r="G6" s="23" t="s">
        <v>13</v>
      </c>
      <c r="H6" s="23">
        <v>210</v>
      </c>
      <c r="I6" s="5">
        <v>945000</v>
      </c>
    </row>
    <row r="7" spans="1:10" x14ac:dyDescent="0.3">
      <c r="A7" s="23">
        <v>15005</v>
      </c>
      <c r="B7" s="23" t="s">
        <v>296</v>
      </c>
      <c r="C7" s="23">
        <v>46.04</v>
      </c>
      <c r="D7" s="23">
        <v>46.41</v>
      </c>
      <c r="E7" s="25" t="str">
        <f t="shared" si="0"/>
        <v/>
      </c>
      <c r="G7" s="23" t="s">
        <v>14</v>
      </c>
      <c r="H7" s="23">
        <v>109</v>
      </c>
      <c r="I7" s="5">
        <v>654000</v>
      </c>
      <c r="J7" s="29" t="s">
        <v>19</v>
      </c>
    </row>
    <row r="8" spans="1:10" x14ac:dyDescent="0.3">
      <c r="A8" s="23">
        <v>15006</v>
      </c>
      <c r="B8" s="23" t="s">
        <v>297</v>
      </c>
      <c r="C8" s="23">
        <v>48.22</v>
      </c>
      <c r="D8" s="23">
        <v>48.19</v>
      </c>
      <c r="E8" s="25" t="str">
        <f t="shared" si="0"/>
        <v/>
      </c>
      <c r="G8" s="23" t="s">
        <v>15</v>
      </c>
      <c r="H8" s="23">
        <v>264</v>
      </c>
      <c r="I8" s="5">
        <v>1452000</v>
      </c>
      <c r="J8" s="30"/>
    </row>
    <row r="9" spans="1:10" x14ac:dyDescent="0.3">
      <c r="A9" s="23">
        <v>15007</v>
      </c>
      <c r="B9" s="23" t="s">
        <v>298</v>
      </c>
      <c r="C9" s="23">
        <v>46.17</v>
      </c>
      <c r="D9" s="23">
        <v>45.99</v>
      </c>
      <c r="E9" s="25" t="str">
        <f t="shared" si="0"/>
        <v>본선진출</v>
      </c>
      <c r="G9" s="23" t="s">
        <v>16</v>
      </c>
      <c r="H9" s="23">
        <v>67</v>
      </c>
      <c r="I9" s="5">
        <v>435500</v>
      </c>
      <c r="J9" s="51" t="b">
        <f>I3&gt;1000000&amp;AVERAGE($I$3:$I$9)&gt;=I3</f>
        <v>1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23" t="s">
        <v>272</v>
      </c>
      <c r="B12" s="23" t="s">
        <v>283</v>
      </c>
      <c r="C12" s="23" t="s">
        <v>284</v>
      </c>
      <c r="D12" s="24" t="s">
        <v>285</v>
      </c>
      <c r="G12" s="23" t="s">
        <v>299</v>
      </c>
      <c r="H12" s="23" t="s">
        <v>26</v>
      </c>
      <c r="I12" s="23" t="s">
        <v>27</v>
      </c>
      <c r="J12" s="24" t="s">
        <v>300</v>
      </c>
    </row>
    <row r="13" spans="1:10" x14ac:dyDescent="0.3">
      <c r="A13" s="23" t="s">
        <v>273</v>
      </c>
      <c r="B13" s="6">
        <v>45421</v>
      </c>
      <c r="C13" s="23">
        <v>7</v>
      </c>
      <c r="D13" s="23"/>
      <c r="G13" s="23">
        <v>200612054</v>
      </c>
      <c r="H13" s="23" t="s">
        <v>28</v>
      </c>
      <c r="I13" s="23" t="s">
        <v>29</v>
      </c>
      <c r="J13" s="23" t="e">
        <f>LEFT(G13,4)&amp;"년입사"&amp;VLOOKUP(MID(G13,5,1),$G$26:$H$28,2,FALSE)</f>
        <v>#N/A</v>
      </c>
    </row>
    <row r="14" spans="1:10" x14ac:dyDescent="0.3">
      <c r="A14" s="23" t="s">
        <v>274</v>
      </c>
      <c r="B14" s="6">
        <v>45423</v>
      </c>
      <c r="C14" s="23">
        <v>8</v>
      </c>
      <c r="D14" s="23"/>
      <c r="G14" s="23">
        <v>201428619</v>
      </c>
      <c r="H14" s="23" t="s">
        <v>30</v>
      </c>
      <c r="I14" s="23" t="s">
        <v>31</v>
      </c>
      <c r="J14" s="23"/>
    </row>
    <row r="15" spans="1:10" x14ac:dyDescent="0.3">
      <c r="A15" s="23" t="s">
        <v>275</v>
      </c>
      <c r="B15" s="6">
        <v>45427</v>
      </c>
      <c r="C15" s="23">
        <v>5</v>
      </c>
      <c r="D15" s="23"/>
      <c r="G15" s="23">
        <v>201819342</v>
      </c>
      <c r="H15" s="23" t="s">
        <v>32</v>
      </c>
      <c r="I15" s="23" t="s">
        <v>33</v>
      </c>
      <c r="J15" s="23"/>
    </row>
    <row r="16" spans="1:10" x14ac:dyDescent="0.3">
      <c r="A16" s="23" t="s">
        <v>276</v>
      </c>
      <c r="B16" s="6">
        <v>45428</v>
      </c>
      <c r="C16" s="23">
        <v>9</v>
      </c>
      <c r="D16" s="23"/>
      <c r="G16" s="23">
        <v>201337023</v>
      </c>
      <c r="H16" s="23" t="s">
        <v>34</v>
      </c>
      <c r="I16" s="23" t="s">
        <v>31</v>
      </c>
      <c r="J16" s="23"/>
    </row>
    <row r="17" spans="1:10" x14ac:dyDescent="0.3">
      <c r="A17" s="23" t="s">
        <v>277</v>
      </c>
      <c r="B17" s="6">
        <v>45434</v>
      </c>
      <c r="C17" s="23">
        <v>6</v>
      </c>
      <c r="D17" s="23"/>
      <c r="G17" s="23">
        <v>201929855</v>
      </c>
      <c r="H17" s="23" t="s">
        <v>35</v>
      </c>
      <c r="I17" s="23" t="s">
        <v>33</v>
      </c>
      <c r="J17" s="23"/>
    </row>
    <row r="18" spans="1:10" x14ac:dyDescent="0.3">
      <c r="A18" s="23" t="s">
        <v>278</v>
      </c>
      <c r="B18" s="6">
        <v>45434</v>
      </c>
      <c r="C18" s="23">
        <v>7</v>
      </c>
      <c r="D18" s="23"/>
      <c r="G18" s="23">
        <v>200929944</v>
      </c>
      <c r="H18" s="23" t="s">
        <v>36</v>
      </c>
      <c r="I18" s="23" t="s">
        <v>29</v>
      </c>
      <c r="J18" s="23"/>
    </row>
    <row r="19" spans="1:10" x14ac:dyDescent="0.3">
      <c r="A19" s="23" t="s">
        <v>279</v>
      </c>
      <c r="B19" s="6">
        <v>45437</v>
      </c>
      <c r="C19" s="23">
        <v>5</v>
      </c>
      <c r="D19" s="23"/>
      <c r="G19" s="23">
        <v>201813058</v>
      </c>
      <c r="H19" s="23" t="s">
        <v>37</v>
      </c>
      <c r="I19" s="23" t="s">
        <v>33</v>
      </c>
      <c r="J19" s="23"/>
    </row>
    <row r="20" spans="1:10" x14ac:dyDescent="0.3">
      <c r="A20" s="23" t="s">
        <v>280</v>
      </c>
      <c r="B20" s="6">
        <v>45438</v>
      </c>
      <c r="C20" s="23">
        <v>9</v>
      </c>
      <c r="D20" s="23"/>
      <c r="G20" s="23">
        <v>200835196</v>
      </c>
      <c r="H20" s="23" t="s">
        <v>38</v>
      </c>
      <c r="I20" s="23" t="s">
        <v>29</v>
      </c>
      <c r="J20" s="23"/>
    </row>
    <row r="21" spans="1:10" x14ac:dyDescent="0.3">
      <c r="A21" s="23" t="s">
        <v>281</v>
      </c>
      <c r="B21" s="6">
        <v>45441</v>
      </c>
      <c r="C21" s="23">
        <v>8</v>
      </c>
      <c r="D21" s="23"/>
      <c r="G21" s="23">
        <v>201310487</v>
      </c>
      <c r="H21" s="23" t="s">
        <v>39</v>
      </c>
      <c r="I21" s="23" t="s">
        <v>31</v>
      </c>
      <c r="J21" s="23"/>
    </row>
    <row r="22" spans="1:10" x14ac:dyDescent="0.3">
      <c r="A22" s="23" t="s">
        <v>282</v>
      </c>
      <c r="B22" s="6">
        <v>45442</v>
      </c>
      <c r="C22" s="23">
        <v>6</v>
      </c>
      <c r="D22" s="23"/>
      <c r="G22" s="23">
        <v>201931199</v>
      </c>
      <c r="H22" s="23" t="s">
        <v>40</v>
      </c>
      <c r="I22" s="23" t="s">
        <v>33</v>
      </c>
      <c r="J22" s="23"/>
    </row>
    <row r="24" spans="1:10" x14ac:dyDescent="0.3">
      <c r="A24" s="2" t="s">
        <v>42</v>
      </c>
      <c r="B24" s="3" t="s">
        <v>43</v>
      </c>
      <c r="G24" s="31" t="s">
        <v>301</v>
      </c>
      <c r="H24" s="31"/>
    </row>
    <row r="25" spans="1:10" x14ac:dyDescent="0.3">
      <c r="A25" s="23" t="s">
        <v>3</v>
      </c>
      <c r="B25" s="23" t="s">
        <v>20</v>
      </c>
      <c r="C25" s="24" t="s">
        <v>44</v>
      </c>
      <c r="D25" s="23" t="s">
        <v>45</v>
      </c>
      <c r="E25" s="23" t="s">
        <v>25</v>
      </c>
      <c r="G25" s="23" t="s">
        <v>302</v>
      </c>
      <c r="H25" s="23" t="s">
        <v>41</v>
      </c>
    </row>
    <row r="26" spans="1:10" x14ac:dyDescent="0.3">
      <c r="A26" s="23" t="s">
        <v>46</v>
      </c>
      <c r="B26" s="23" t="s">
        <v>22</v>
      </c>
      <c r="C26" s="23" t="str">
        <f>MID(E26,1,3)</f>
        <v>기획1</v>
      </c>
      <c r="D26" s="23" t="s">
        <v>66</v>
      </c>
      <c r="E26" s="23" t="s">
        <v>47</v>
      </c>
      <c r="G26" s="23">
        <v>3</v>
      </c>
      <c r="H26" s="23" t="s">
        <v>303</v>
      </c>
    </row>
    <row r="27" spans="1:10" x14ac:dyDescent="0.3">
      <c r="A27" s="23" t="s">
        <v>48</v>
      </c>
      <c r="B27" s="23" t="s">
        <v>22</v>
      </c>
      <c r="C27" s="25" t="str">
        <f t="shared" ref="C27:C35" si="1">MID(E27,1,3)</f>
        <v>생산1</v>
      </c>
      <c r="D27" s="23" t="s">
        <v>67</v>
      </c>
      <c r="E27" s="23" t="s">
        <v>49</v>
      </c>
      <c r="G27" s="23">
        <v>2</v>
      </c>
      <c r="H27" s="23" t="s">
        <v>304</v>
      </c>
    </row>
    <row r="28" spans="1:10" x14ac:dyDescent="0.3">
      <c r="A28" s="23" t="s">
        <v>50</v>
      </c>
      <c r="B28" s="23" t="s">
        <v>21</v>
      </c>
      <c r="C28" s="25" t="str">
        <f t="shared" si="1"/>
        <v>영업-</v>
      </c>
      <c r="D28" s="23" t="s">
        <v>68</v>
      </c>
      <c r="E28" s="23" t="s">
        <v>51</v>
      </c>
      <c r="G28" s="23">
        <v>1</v>
      </c>
      <c r="H28" s="23" t="s">
        <v>305</v>
      </c>
    </row>
    <row r="29" spans="1:10" x14ac:dyDescent="0.3">
      <c r="A29" s="23" t="s">
        <v>52</v>
      </c>
      <c r="B29" s="23" t="s">
        <v>21</v>
      </c>
      <c r="C29" s="25" t="str">
        <f t="shared" si="1"/>
        <v>홍보-</v>
      </c>
      <c r="D29" s="23" t="s">
        <v>69</v>
      </c>
      <c r="E29" s="23" t="s">
        <v>53</v>
      </c>
    </row>
    <row r="30" spans="1:10" x14ac:dyDescent="0.3">
      <c r="A30" s="23" t="s">
        <v>54</v>
      </c>
      <c r="B30" s="23" t="s">
        <v>22</v>
      </c>
      <c r="C30" s="25" t="str">
        <f t="shared" si="1"/>
        <v>기획2</v>
      </c>
      <c r="D30" s="23" t="s">
        <v>70</v>
      </c>
      <c r="E30" s="23" t="s">
        <v>55</v>
      </c>
    </row>
    <row r="31" spans="1:10" x14ac:dyDescent="0.3">
      <c r="A31" s="23" t="s">
        <v>56</v>
      </c>
      <c r="B31" s="23" t="s">
        <v>21</v>
      </c>
      <c r="C31" s="25" t="str">
        <f t="shared" si="1"/>
        <v>생산2</v>
      </c>
      <c r="D31" s="23" t="s">
        <v>71</v>
      </c>
      <c r="E31" s="23" t="s">
        <v>57</v>
      </c>
    </row>
    <row r="32" spans="1:10" x14ac:dyDescent="0.3">
      <c r="A32" s="23" t="s">
        <v>58</v>
      </c>
      <c r="B32" s="23" t="s">
        <v>22</v>
      </c>
      <c r="C32" s="25" t="str">
        <f t="shared" si="1"/>
        <v>생산3</v>
      </c>
      <c r="D32" s="23" t="s">
        <v>74</v>
      </c>
      <c r="E32" s="23" t="s">
        <v>59</v>
      </c>
    </row>
    <row r="33" spans="1:5" x14ac:dyDescent="0.3">
      <c r="A33" s="23" t="s">
        <v>60</v>
      </c>
      <c r="B33" s="23" t="s">
        <v>21</v>
      </c>
      <c r="C33" s="25" t="str">
        <f t="shared" si="1"/>
        <v>홍보-</v>
      </c>
      <c r="D33" s="23" t="s">
        <v>75</v>
      </c>
      <c r="E33" s="23" t="s">
        <v>61</v>
      </c>
    </row>
    <row r="34" spans="1:5" x14ac:dyDescent="0.3">
      <c r="A34" s="23" t="s">
        <v>62</v>
      </c>
      <c r="B34" s="23" t="s">
        <v>22</v>
      </c>
      <c r="C34" s="25" t="str">
        <f t="shared" si="1"/>
        <v>영업-</v>
      </c>
      <c r="D34" s="23" t="s">
        <v>72</v>
      </c>
      <c r="E34" s="23" t="s">
        <v>63</v>
      </c>
    </row>
    <row r="35" spans="1:5" x14ac:dyDescent="0.3">
      <c r="A35" s="23" t="s">
        <v>64</v>
      </c>
      <c r="B35" s="23" t="s">
        <v>21</v>
      </c>
      <c r="C35" s="25" t="str">
        <f t="shared" si="1"/>
        <v>기획3</v>
      </c>
      <c r="D35" s="23" t="s">
        <v>73</v>
      </c>
      <c r="E35" s="23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:G21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27" t="s">
        <v>165</v>
      </c>
      <c r="B1" s="27"/>
      <c r="C1" s="27"/>
      <c r="D1" s="27"/>
      <c r="E1" s="27"/>
      <c r="F1" s="27"/>
      <c r="G1" s="27"/>
    </row>
    <row r="3" spans="1:7" x14ac:dyDescent="0.3">
      <c r="A3" s="45" t="s">
        <v>3</v>
      </c>
      <c r="B3" s="45" t="s">
        <v>166</v>
      </c>
      <c r="C3" s="45" t="s">
        <v>167</v>
      </c>
      <c r="D3" s="45" t="s">
        <v>168</v>
      </c>
      <c r="E3" s="45" t="s">
        <v>169</v>
      </c>
      <c r="F3" s="45" t="s">
        <v>170</v>
      </c>
      <c r="G3" s="45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25"/>
      <c r="B5" s="43" t="s">
        <v>347</v>
      </c>
      <c r="C5" s="25">
        <f>SUBTOTAL(1,C4:C4)</f>
        <v>85</v>
      </c>
      <c r="D5" s="25">
        <f>SUBTOTAL(1,D4:D4)</f>
        <v>100</v>
      </c>
      <c r="E5" s="25">
        <f>SUBTOTAL(1,E4:E4)</f>
        <v>80</v>
      </c>
      <c r="F5" s="12"/>
      <c r="G5" s="25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25"/>
      <c r="B8" s="43" t="s">
        <v>348</v>
      </c>
      <c r="C8" s="25">
        <f>SUBTOTAL(1,C6:C7)</f>
        <v>90</v>
      </c>
      <c r="D8" s="25">
        <f>SUBTOTAL(1,D6:D7)</f>
        <v>70</v>
      </c>
      <c r="E8" s="25">
        <f>SUBTOTAL(1,E6:E7)</f>
        <v>90</v>
      </c>
      <c r="F8" s="12"/>
      <c r="G8" s="25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25"/>
      <c r="B11" s="43" t="s">
        <v>349</v>
      </c>
      <c r="C11" s="25">
        <f>SUBTOTAL(1,C9:C10)</f>
        <v>77.5</v>
      </c>
      <c r="D11" s="25">
        <f>SUBTOTAL(1,D9:D10)</f>
        <v>80</v>
      </c>
      <c r="E11" s="25">
        <f>SUBTOTAL(1,E9:E10)</f>
        <v>80</v>
      </c>
      <c r="F11" s="12"/>
      <c r="G11" s="25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25"/>
      <c r="B14" s="43" t="s">
        <v>350</v>
      </c>
      <c r="C14" s="25">
        <f>SUBTOTAL(1,C12:C13)</f>
        <v>77.5</v>
      </c>
      <c r="D14" s="25">
        <f>SUBTOTAL(1,D12:D13)</f>
        <v>70</v>
      </c>
      <c r="E14" s="25">
        <f>SUBTOTAL(1,E12:E13)</f>
        <v>90</v>
      </c>
      <c r="F14" s="12"/>
      <c r="G14" s="25"/>
    </row>
    <row r="15" spans="1:7" outlineLevel="1" x14ac:dyDescent="0.3">
      <c r="A15" s="25"/>
      <c r="B15" s="25"/>
      <c r="C15" s="25"/>
      <c r="D15" s="25"/>
      <c r="E15" s="25"/>
      <c r="F15" s="12">
        <f>SUBTOTAL(5,F4:F13)</f>
        <v>76.666666666666671</v>
      </c>
      <c r="G15" s="43" t="s">
        <v>352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41"/>
      <c r="B18" s="44" t="s">
        <v>351</v>
      </c>
      <c r="C18" s="41">
        <f>SUBTOTAL(1,C16:C17)</f>
        <v>75</v>
      </c>
      <c r="D18" s="41">
        <f>SUBTOTAL(1,D16:D17)</f>
        <v>50</v>
      </c>
      <c r="E18" s="41">
        <f>SUBTOTAL(1,E16:E17)</f>
        <v>80</v>
      </c>
      <c r="F18" s="42"/>
      <c r="G18" s="41"/>
    </row>
    <row r="19" spans="1:7" outlineLevel="1" x14ac:dyDescent="0.3">
      <c r="A19" s="41"/>
      <c r="B19" s="41"/>
      <c r="C19" s="41"/>
      <c r="D19" s="41"/>
      <c r="E19" s="41"/>
      <c r="F19" s="42">
        <f>SUBTOTAL(5,F16:F17)</f>
        <v>66.666666666666671</v>
      </c>
      <c r="G19" s="44" t="s">
        <v>353</v>
      </c>
    </row>
    <row r="20" spans="1:7" x14ac:dyDescent="0.3">
      <c r="A20" s="41"/>
      <c r="B20" s="44" t="s">
        <v>346</v>
      </c>
      <c r="C20" s="41">
        <f>SUBTOTAL(1,C4:C17)</f>
        <v>80.555555555555557</v>
      </c>
      <c r="D20" s="41">
        <f>SUBTOTAL(1,D4:D17)</f>
        <v>71.111111111111114</v>
      </c>
      <c r="E20" s="41">
        <f>SUBTOTAL(1,E4:E17)</f>
        <v>84.444444444444443</v>
      </c>
      <c r="F20" s="42"/>
      <c r="G20" s="44"/>
    </row>
    <row r="21" spans="1:7" x14ac:dyDescent="0.3">
      <c r="A21" s="41"/>
      <c r="B21" s="41"/>
      <c r="C21" s="41"/>
      <c r="D21" s="41"/>
      <c r="E21" s="41"/>
      <c r="F21" s="42">
        <f>SUBTOTAL(5,F4:F17)</f>
        <v>66.666666666666671</v>
      </c>
      <c r="G21" s="44" t="s">
        <v>354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K51" sqref="K51"/>
    </sheetView>
  </sheetViews>
  <sheetFormatPr defaultRowHeight="16.5" x14ac:dyDescent="0.3"/>
  <cols>
    <col min="1" max="2" width="11.875" bestFit="1" customWidth="1"/>
    <col min="3" max="5" width="7.375" bestFit="1" customWidth="1"/>
  </cols>
  <sheetData>
    <row r="1" spans="1:9" ht="20.25" x14ac:dyDescent="0.3">
      <c r="A1" s="27" t="s">
        <v>186</v>
      </c>
      <c r="B1" s="27"/>
      <c r="C1" s="27"/>
      <c r="D1" s="27"/>
      <c r="E1" s="27"/>
      <c r="F1" s="27"/>
      <c r="G1" s="27"/>
      <c r="H1" s="27"/>
      <c r="I1" s="27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46" t="s">
        <v>188</v>
      </c>
      <c r="B13" t="s">
        <v>355</v>
      </c>
    </row>
    <row r="15" spans="1:9" x14ac:dyDescent="0.3">
      <c r="A15" s="46" t="s">
        <v>359</v>
      </c>
      <c r="B15" s="46" t="s">
        <v>358</v>
      </c>
    </row>
    <row r="16" spans="1:9" x14ac:dyDescent="0.3">
      <c r="A16" s="46" t="s">
        <v>356</v>
      </c>
      <c r="B16" t="s">
        <v>194</v>
      </c>
      <c r="C16" t="s">
        <v>196</v>
      </c>
      <c r="D16" t="s">
        <v>199</v>
      </c>
      <c r="E16" t="s">
        <v>357</v>
      </c>
    </row>
    <row r="17" spans="1:5" x14ac:dyDescent="0.3">
      <c r="A17" s="47" t="s">
        <v>197</v>
      </c>
      <c r="B17" s="48" t="s">
        <v>360</v>
      </c>
      <c r="C17" s="48">
        <v>0</v>
      </c>
      <c r="D17" s="48">
        <v>30000</v>
      </c>
      <c r="E17" s="48">
        <v>30000</v>
      </c>
    </row>
    <row r="18" spans="1:5" x14ac:dyDescent="0.3">
      <c r="A18" s="47" t="s">
        <v>198</v>
      </c>
      <c r="B18" s="48">
        <v>10000</v>
      </c>
      <c r="C18" s="48" t="s">
        <v>360</v>
      </c>
      <c r="D18" s="48" t="s">
        <v>360</v>
      </c>
      <c r="E18" s="48">
        <v>10000</v>
      </c>
    </row>
    <row r="19" spans="1:5" x14ac:dyDescent="0.3">
      <c r="A19" s="47" t="s">
        <v>195</v>
      </c>
      <c r="B19" s="48">
        <v>2000</v>
      </c>
      <c r="C19" s="48">
        <v>8000</v>
      </c>
      <c r="D19" s="48" t="s">
        <v>360</v>
      </c>
      <c r="E19" s="48">
        <v>10000</v>
      </c>
    </row>
    <row r="20" spans="1:5" x14ac:dyDescent="0.3">
      <c r="A20" s="47" t="s">
        <v>193</v>
      </c>
      <c r="B20" s="48">
        <v>5000</v>
      </c>
      <c r="C20" s="48">
        <v>18000</v>
      </c>
      <c r="D20" s="48" t="s">
        <v>360</v>
      </c>
      <c r="E20" s="48">
        <v>23000</v>
      </c>
    </row>
    <row r="21" spans="1:5" x14ac:dyDescent="0.3">
      <c r="A21" s="47" t="s">
        <v>357</v>
      </c>
      <c r="B21" s="48">
        <v>17000</v>
      </c>
      <c r="C21" s="48">
        <v>26000</v>
      </c>
      <c r="D21" s="48">
        <v>30000</v>
      </c>
      <c r="E21" s="48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B8" sqref="B8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32" t="s">
        <v>200</v>
      </c>
      <c r="B2" s="33"/>
      <c r="F2" s="34" t="s">
        <v>205</v>
      </c>
      <c r="G2" s="34"/>
      <c r="H2" s="34"/>
      <c r="I2" s="34"/>
    </row>
    <row r="3" spans="1:9" ht="17.25" thickBot="1" x14ac:dyDescent="0.35">
      <c r="A3" s="14" t="s">
        <v>201</v>
      </c>
      <c r="B3" s="15">
        <v>5000</v>
      </c>
      <c r="E3" s="19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34" t="s">
        <v>206</v>
      </c>
      <c r="E4" s="20">
        <v>1000000</v>
      </c>
      <c r="F4" s="22">
        <f t="dataTable" ref="F4:I8" dt2D="1" dtr="1" r1="A5" r2="A4"/>
        <v>0.6</v>
      </c>
      <c r="G4" s="22">
        <v>0.6</v>
      </c>
      <c r="H4" s="22">
        <v>0.6</v>
      </c>
      <c r="I4" s="22">
        <v>0.6</v>
      </c>
    </row>
    <row r="5" spans="1:9" x14ac:dyDescent="0.3">
      <c r="A5" s="16" t="s">
        <v>202</v>
      </c>
      <c r="B5" s="17">
        <v>2000000</v>
      </c>
      <c r="D5" s="34"/>
      <c r="E5" s="20">
        <v>1500000</v>
      </c>
      <c r="F5" s="22">
        <v>0.6</v>
      </c>
      <c r="G5" s="22">
        <v>0.6</v>
      </c>
      <c r="H5" s="22">
        <v>0.6</v>
      </c>
      <c r="I5" s="22">
        <v>0.6</v>
      </c>
    </row>
    <row r="6" spans="1:9" x14ac:dyDescent="0.3">
      <c r="A6" s="16" t="s">
        <v>119</v>
      </c>
      <c r="B6" s="17">
        <f>B3*B4</f>
        <v>5000000</v>
      </c>
      <c r="D6" s="34"/>
      <c r="E6" s="20">
        <v>2000000</v>
      </c>
      <c r="F6" s="22">
        <v>0.6</v>
      </c>
      <c r="G6" s="22">
        <v>0.6</v>
      </c>
      <c r="H6" s="22">
        <v>0.6</v>
      </c>
      <c r="I6" s="22">
        <v>0.6</v>
      </c>
    </row>
    <row r="7" spans="1:9" x14ac:dyDescent="0.3">
      <c r="A7" s="16" t="s">
        <v>203</v>
      </c>
      <c r="B7" s="17">
        <f>B6-B5</f>
        <v>3000000</v>
      </c>
      <c r="D7" s="34"/>
      <c r="E7" s="20">
        <v>2500000</v>
      </c>
      <c r="F7" s="22">
        <v>0.6</v>
      </c>
      <c r="G7" s="22">
        <v>0.6</v>
      </c>
      <c r="H7" s="22">
        <v>0.6</v>
      </c>
      <c r="I7" s="22">
        <v>0.6</v>
      </c>
    </row>
    <row r="8" spans="1:9" ht="17.25" thickBot="1" x14ac:dyDescent="0.35">
      <c r="A8" s="18" t="s">
        <v>204</v>
      </c>
      <c r="B8" s="19">
        <f>B7/B6</f>
        <v>0.6</v>
      </c>
      <c r="D8" s="34"/>
      <c r="E8" s="20">
        <v>3000000</v>
      </c>
      <c r="F8" s="22">
        <v>0.6</v>
      </c>
      <c r="G8" s="22">
        <v>0.6</v>
      </c>
      <c r="H8" s="22">
        <v>0.6</v>
      </c>
      <c r="I8" s="22">
        <v>0.6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C4" sqref="C4:C18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27" t="s">
        <v>207</v>
      </c>
      <c r="B1" s="27"/>
      <c r="C1" s="27"/>
      <c r="D1" s="27"/>
      <c r="E1" s="27"/>
      <c r="F1" s="27"/>
      <c r="G1" s="27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49">
        <v>35000</v>
      </c>
      <c r="D4" s="4">
        <v>15</v>
      </c>
      <c r="E4" s="50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49">
        <v>450</v>
      </c>
      <c r="D5" s="4">
        <v>20</v>
      </c>
      <c r="E5" s="50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49">
        <v>420</v>
      </c>
      <c r="D6" s="4">
        <v>10</v>
      </c>
      <c r="E6" s="50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49">
        <v>10580</v>
      </c>
      <c r="D7" s="4">
        <v>10</v>
      </c>
      <c r="E7" s="50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49">
        <v>600</v>
      </c>
      <c r="D8" s="4">
        <v>11</v>
      </c>
      <c r="E8" s="50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49">
        <v>600</v>
      </c>
      <c r="D9" s="4">
        <v>5</v>
      </c>
      <c r="E9" s="50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49">
        <v>4560</v>
      </c>
      <c r="D10" s="4">
        <v>19</v>
      </c>
      <c r="E10" s="50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49">
        <v>980</v>
      </c>
      <c r="D11" s="4">
        <v>30</v>
      </c>
      <c r="E11" s="50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49">
        <v>10580</v>
      </c>
      <c r="D12" s="4">
        <v>11</v>
      </c>
      <c r="E12" s="50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49">
        <v>1200</v>
      </c>
      <c r="D13" s="4">
        <v>60</v>
      </c>
      <c r="E13" s="50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49">
        <v>9800</v>
      </c>
      <c r="D14" s="4">
        <v>15</v>
      </c>
      <c r="E14" s="50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49">
        <v>20000</v>
      </c>
      <c r="D15" s="4">
        <v>24</v>
      </c>
      <c r="E15" s="50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49">
        <v>20000</v>
      </c>
      <c r="D16" s="4">
        <v>40</v>
      </c>
      <c r="E16" s="50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49">
        <v>1200</v>
      </c>
      <c r="D17" s="4">
        <v>20</v>
      </c>
      <c r="E17" s="50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49">
        <v>4560</v>
      </c>
      <c r="D18" s="4">
        <v>20</v>
      </c>
      <c r="E18" s="50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UserC</cp:lastModifiedBy>
  <dcterms:created xsi:type="dcterms:W3CDTF">2023-04-27T08:01:32Z</dcterms:created>
  <dcterms:modified xsi:type="dcterms:W3CDTF">2025-06-06T07:54:30Z</dcterms:modified>
</cp:coreProperties>
</file>