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본서_컴활2급실기_학습자료_241127 update\03 기본모의고사\"/>
    </mc:Choice>
  </mc:AlternateContent>
  <xr:revisionPtr revIDLastSave="0" documentId="13_ncr:1_{B4150DD5-2527-437F-9057-BC594AE22AE5}" xr6:coauthVersionLast="47" xr6:coauthVersionMax="47" xr10:uidLastSave="{00000000-0000-0000-0000-000000000000}"/>
  <bookViews>
    <workbookView xWindow="-120" yWindow="-120" windowWidth="29040" windowHeight="1572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eta.MID" hidden="1" xlm="1">#NAME?</definedName>
    <definedName name="_xlnm.Criteria" localSheetId="3">'기본작업-4'!$A$17:$B$18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3" l="1"/>
  <c r="D15" i="13"/>
  <c r="D16" i="13"/>
  <c r="D17" i="13"/>
  <c r="D18" i="13"/>
  <c r="D19" i="13"/>
  <c r="D20" i="13"/>
  <c r="D21" i="13"/>
  <c r="D22" i="13"/>
  <c r="D13" i="13"/>
  <c r="C27" i="13"/>
  <c r="C28" i="13"/>
  <c r="C29" i="13"/>
  <c r="C30" i="13"/>
  <c r="C31" i="13"/>
  <c r="C32" i="13"/>
  <c r="C33" i="13"/>
  <c r="C34" i="13"/>
  <c r="C35" i="13"/>
  <c r="C26" i="13"/>
  <c r="J9" i="13"/>
  <c r="E4" i="13"/>
  <c r="E5" i="13"/>
  <c r="E6" i="13"/>
  <c r="E7" i="13"/>
  <c r="E8" i="13"/>
  <c r="E9" i="13"/>
  <c r="E3" i="1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E20" i="5" s="1"/>
  <c r="D5" i="5"/>
  <c r="D20" i="5" s="1"/>
  <c r="C5" i="5"/>
  <c r="C20" i="5" s="1"/>
  <c r="B18" i="10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9" i="5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<sst xmlns="http://schemas.openxmlformats.org/spreadsheetml/2006/main" count="477" uniqueCount="361">
  <si>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</si>
  <si>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</si>
  <si>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</si>
  <si>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</si>
  <si>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</si>
  <si>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</si>
  <si>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</si>
  <si>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</si>
  <si>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</si>
  <si>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</si>
  <si>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</si>
  <si>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</si>
  <si>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</si>
  <si>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</si>
  <si>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</si>
  <si>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</si>
  <si>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</si>
  <si>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</si>
  <si>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</si>
  <si>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</si>
  <si>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</si>
  <si>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</si>
  <si>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</si>
  <si>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</si>
  <si>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</si>
  <si>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</si>
  <si>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</si>
  <si>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</si>
  <si>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</si>
  <si>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</si>
  <si>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</si>
  <si>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</si>
  <si>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</si>
  <si>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</si>
  <si>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</si>
  <si>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</si>
  <si>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</si>
  <si>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</si>
  <si>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</si>
  <si>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</si>
  <si>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</si>
  <si>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</si>
  <si>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</si>
  <si>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</si>
  <si>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</si>
  <si>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</si>
  <si>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</si>
  <si>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</si>
  <si>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</si>
  <si>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</si>
  <si>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</si>
  <si>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</si>
  <si>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</si>
  <si>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</si>
  <si>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</si>
  <si>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</si>
  <si>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</si>
  <si>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</si>
  <si>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</si>
  <si>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</si>
  <si>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</si>
  <si>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</si>
  <si>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</si>
  <si>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</si>
  <si>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</si>
  <si>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</si>
  <si>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</si>
  <si>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</si>
  <si>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</si>
  <si>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</si>
  <si>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</si>
  <si>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</si>
  <si>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</si>
  <si>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</si>
  <si>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</si>
  <si>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</si>
  <si>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</si>
  <si>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</si>
  <si>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</si>
  <si>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</si>
  <si>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</si>
  <si>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</si>
  <si>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</si>
  <si>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</si>
  <si>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</si>
  <si>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</si>
  <si>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</si>
  <si>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</si>
  <si>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</si>
  <si>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</si>
  <si>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</si>
  <si>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</si>
  <si>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</si>
  <si>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</si>
  <si>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</si>
  <si>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</si>
  <si>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</si>
  <si>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</si>
  <si>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</si>
  <si>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</si>
  <si>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</si>
  <si>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</si>
  <si>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</si>
  <si>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</si>
  <si>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</si>
  <si>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</si>
  <si>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</si>
  <si>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</si>
  <si>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</si>
  <si>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</si>
  <si>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</si>
  <si>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</si>
  <si>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</si>
  <si>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</si>
  <si>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</si>
  <si>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</si>
  <si>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</si>
  <si>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</si>
  <si>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</si>
  <si>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</si>
  <si>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</si>
  <si>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</si>
  <si>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</si>
  <si>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</si>
  <si>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</si>
  <si>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</si>
  <si>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</si>
  <si>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</si>
  <si>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</si>
  <si>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</si>
  <si>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</si>
  <si>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</si>
  <si>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</si>
  <si>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</si>
  <si>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</si>
  <si>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</si>
  <si>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</si>
  <si>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</si>
  <si>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</si>
  <si>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</si>
  <si>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</si>
  <si>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</si>
  <si>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</si>
  <si>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</si>
  <si>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</si>
  <si>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</si>
  <si>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</si>
  <si>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</si>
  <si>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</si>
  <si>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</si>
  <si>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</si>
  <si>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</si>
  <si>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</si>
  <si>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</si>
  <si>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</si>
  <si>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</si>
  <si>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</si>
  <si>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</si>
  <si>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</si>
  <si>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</si>
  <si>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</si>
  <si>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</si>
  <si>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</si>
  <si>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</si>
  <si>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</si>
  <si>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</si>
  <si>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</si>
  <si>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</si>
  <si>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</si>
  <si>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</si>
  <si>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</si>
  <si>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</si>
  <si>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</si>
  <si>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</si>
  <si>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</si>
  <si>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</si>
  <si>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</si>
  <si>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</si>
  <si>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</si>
  <si>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</si>
  <si>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</si>
  <si>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</si>
  <si>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</si>
  <si>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</si>
  <si>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</si>
  <si>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</si>
  <si>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</si>
  <si>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</si>
  <si>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</si>
  <si>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</si>
  <si>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</si>
  <si>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</si>
  <si>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</si>
  <si>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</si>
  <si>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</si>
  <si>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</si>
  <si>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</si>
  <si>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</si>
  <si>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</si>
  <si>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</si>
  <si>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</si>
  <si>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</si>
  <si>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</si>
  <si>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</si>
  <si>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</si>
  <si>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</si>
  <si>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</si>
  <si>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</si>
  <si>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</si>
  <si>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</si>
  <si>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</si>
  <si>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</si>
  <si>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</si>
  <si>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</si>
  <si>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</si>
  <si>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</si>
  <si>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</si>
  <si>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</si>
  <si>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</si>
  <si>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</si>
  <si>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</si>
  <si>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</si>
  <si>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</si>
  <si>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</si>
  <si>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</si>
  <si>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</si>
  <si>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</si>
  <si>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</si>
  <si>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</si>
  <si>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</si>
  <si>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</si>
  <si>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</si>
  <si>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</si>
  <si>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</si>
  <si>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</si>
  <si>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</si>
  <si>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</si>
  <si>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</si>
  <si>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</si>
  <si>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</si>
  <si>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</si>
  <si>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</si>
  <si>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</si>
  <si>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</si>
  <si>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</si>
  <si>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</si>
  <si>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</si>
  <si>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</si>
  <si>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</si>
  <si>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</si>
  <si>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</si>
  <si>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</si>
  <si>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</si>
  <si>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</si>
  <si>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</si>
  <si>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</si>
  <si>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</si>
  <si>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</si>
  <si>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</si>
  <si>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</si>
  <si>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</si>
  <si>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</si>
  <si>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</si>
  <si>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</si>
  <si>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</si>
  <si>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</si>
  <si>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</si>
  <si>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</si>
  <si>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</si>
  <si>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</si>
  <si>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</si>
  <si>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</si>
  <si>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</si>
  <si>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</si>
  <si>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</si>
  <si>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</si>
  <si>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</si>
  <si>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</si>
  <si>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</si>
  <si>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</si>
  <si>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</si>
  <si>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</si>
  <si>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</si>
  <si>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</si>
  <si>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</si>
  <si>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</si>
  <si>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</si>
  <si>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</si>
  <si>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</si>
  <si>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</si>
  <si>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</si>
  <si>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</si>
  <si>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</si>
  <si>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</si>
  <si>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</si>
  <si>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</si>
  <si>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</si>
  <si>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</si>
  <si>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</si>
  <si>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</si>
  <si>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</si>
  <si>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</si>
  <si>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</si>
  <si>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</si>
  <si>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</si>
  <si>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</si>
  <si>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</si>
  <si>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</si>
  <si>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</si>
  <si>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</si>
  <si>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</si>
  <si>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</si>
  <si>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</si>
  <si>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</si>
  <si>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</si>
  <si>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</si>
  <si>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</si>
  <si>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</si>
  <si>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</si>
  <si>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</si>
  <si>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</si>
  <si>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</si>
  <si>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</si>
  <si>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02)7779-2525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</si>
  <si>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</si>
  <si>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</si>
  <si>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</si>
  <si>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</si>
  <si>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02)7766-8976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</si>
  <si>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</si>
  <si>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</si>
  <si>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</si>
  <si>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</si>
  <si>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</si>
  <si>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</si>
  <si>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</si>
  <si>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</si>
  <si>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</si>
  <si>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</si>
  <si>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</si>
  <si>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경*</t>
    <phoneticPr fontId="1" type="noConversion"/>
  </si>
  <si>
    <t>수량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</si>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</sst>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9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 indent="1"/>
    </xf>
    <xf numFmtId="179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B7-434A-8EB0-DEEEE3C5739F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B7-434A-8EB0-DEEEE3C57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19</xdr:row>
          <xdr:rowOff>0</xdr:rowOff>
        </xdr:from>
        <xdr:to>
          <xdr:col>3</xdr:col>
          <xdr:colOff>657225</xdr:colOff>
          <xdr:row>20</xdr:row>
          <xdr:rowOff>200025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19</xdr:row>
      <xdr:rowOff>19050</xdr:rowOff>
    </xdr:from>
    <xdr:to>
      <xdr:col>6</xdr:col>
      <xdr:colOff>685800</xdr:colOff>
      <xdr:row>20</xdr:row>
      <xdr:rowOff>200025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817E92A2-4E95-D726-CCE7-CAF4EAE15D83}"/>
            </a:ext>
          </a:extLst>
        </xdr:cNvPr>
        <xdr:cNvSpPr/>
      </xdr:nvSpPr>
      <xdr:spPr>
        <a:xfrm>
          <a:off x="3571875" y="4048125"/>
          <a:ext cx="1352550" cy="3905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19.155160300928" createdVersion="8" refreshedVersion="8" minRefreshableVersion="3" recordCount="7" xr:uid="{20C73057-9D75-460D-B3EA-6F4C4A404B93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CA16C7-861F-4538-A5AE-ED34628AC19B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A74D9E-7668-47D3-940E-9B38914F3901}" name="표1" displayName="표1" ref="A3:G21" totalsRowShown="0" headerRowDxfId="0" dataDxfId="1" headerRowBorderDxfId="8" tableBorderDxfId="9">
  <autoFilter ref="A3:G21" xr:uid="{C9A74D9E-7668-47D3-940E-9B38914F3901}"/>
  <tableColumns count="7">
    <tableColumn id="1" xr3:uid="{C9401FFF-4052-47E7-8041-1AAAB29A1DBD}" name="성명" dataDxfId="7"/>
    <tableColumn id="2" xr3:uid="{DC3B75B1-3630-4633-8F8F-D648000872C4}" name="지원부서"/>
    <tableColumn id="3" xr3:uid="{B1D35B20-C1EA-402A-831D-E36D66F62E44}" name="필기" dataDxfId="6"/>
    <tableColumn id="4" xr3:uid="{180C265E-F889-486B-8D30-C3009A5F5490}" name="자격증" dataDxfId="5"/>
    <tableColumn id="5" xr3:uid="{E1270FB8-56FB-43A8-9F45-7C3CD3E02A5A}" name="면접" dataDxfId="4"/>
    <tableColumn id="6" xr3:uid="{D207E62A-434F-4E3D-A8C7-12A88EFF8ECD}" name="평균" dataDxfId="3"/>
    <tableColumn id="7" xr3:uid="{81003F3F-E755-4532-9494-00068F7588BE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E10" sqref="E10"/>
    </sheetView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306</v>
      </c>
      <c r="B3" s="1" t="s">
        <v>307</v>
      </c>
      <c r="C3" s="1" t="s">
        <v>308</v>
      </c>
      <c r="D3" s="1" t="s">
        <v>309</v>
      </c>
      <c r="E3" s="1" t="s">
        <v>310</v>
      </c>
    </row>
    <row r="4" spans="1:5" x14ac:dyDescent="0.3">
      <c r="A4" s="1" t="s">
        <v>311</v>
      </c>
      <c r="B4" s="1" t="s">
        <v>317</v>
      </c>
      <c r="C4" t="s">
        <v>323</v>
      </c>
      <c r="D4" s="1" t="s">
        <v>329</v>
      </c>
      <c r="E4" s="1" t="s">
        <v>335</v>
      </c>
    </row>
    <row r="5" spans="1:5" x14ac:dyDescent="0.3">
      <c r="A5" s="1" t="s">
        <v>312</v>
      </c>
      <c r="B5" s="1" t="s">
        <v>318</v>
      </c>
      <c r="C5" t="s">
        <v>328</v>
      </c>
      <c r="D5" s="1" t="s">
        <v>330</v>
      </c>
      <c r="E5" s="1" t="s">
        <v>335</v>
      </c>
    </row>
    <row r="6" spans="1:5" x14ac:dyDescent="0.3">
      <c r="A6" s="1" t="s">
        <v>313</v>
      </c>
      <c r="B6" s="1" t="s">
        <v>319</v>
      </c>
      <c r="C6" t="s">
        <v>324</v>
      </c>
      <c r="D6" s="1" t="s">
        <v>331</v>
      </c>
      <c r="E6" s="1" t="s">
        <v>336</v>
      </c>
    </row>
    <row r="7" spans="1:5" x14ac:dyDescent="0.3">
      <c r="A7" s="1" t="s">
        <v>314</v>
      </c>
      <c r="B7" s="1" t="s">
        <v>320</v>
      </c>
      <c r="C7" t="s">
        <v>325</v>
      </c>
      <c r="D7" s="1" t="s">
        <v>332</v>
      </c>
      <c r="E7" s="1" t="s">
        <v>337</v>
      </c>
    </row>
    <row r="8" spans="1:5" x14ac:dyDescent="0.3">
      <c r="A8" s="1" t="s">
        <v>315</v>
      </c>
      <c r="B8" s="1" t="s">
        <v>321</v>
      </c>
      <c r="C8" t="s">
        <v>326</v>
      </c>
      <c r="D8" s="1" t="s">
        <v>333</v>
      </c>
      <c r="E8" s="1" t="s">
        <v>338</v>
      </c>
    </row>
    <row r="9" spans="1:5" x14ac:dyDescent="0.3">
      <c r="A9" s="1" t="s">
        <v>316</v>
      </c>
      <c r="B9" s="1" t="s">
        <v>322</v>
      </c>
      <c r="C9" t="s">
        <v>327</v>
      </c>
      <c r="D9" s="1" t="s">
        <v>334</v>
      </c>
      <c r="E9" s="1" t="s">
        <v>338</v>
      </c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workbookViewId="0">
      <selection activeCell="N25" sqref="N25"/>
    </sheetView>
  </sheetViews>
  <sheetFormatPr defaultRowHeight="16.5" x14ac:dyDescent="0.3"/>
  <cols>
    <col min="2" max="14" width="6.625" customWidth="1"/>
  </cols>
  <sheetData>
    <row r="1" spans="1:14" ht="20.25" x14ac:dyDescent="0.3">
      <c r="A1" s="24" t="s">
        <v>248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x14ac:dyDescent="0.3">
      <c r="A2" t="s">
        <v>249</v>
      </c>
    </row>
    <row r="3" spans="1:14" x14ac:dyDescent="0.3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3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F21" sqref="F21"/>
    </sheetView>
  </sheetViews>
  <sheetFormatPr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32" t="s">
        <v>76</v>
      </c>
      <c r="B1" s="32"/>
      <c r="C1" s="32"/>
      <c r="D1" s="32"/>
      <c r="E1" s="32"/>
      <c r="F1" s="32"/>
      <c r="G1" s="32"/>
      <c r="H1" s="32"/>
    </row>
    <row r="2" spans="1:8" ht="17.25" thickTop="1" x14ac:dyDescent="0.3"/>
    <row r="3" spans="1:8" x14ac:dyDescent="0.3">
      <c r="A3" s="33" t="s">
        <v>2</v>
      </c>
      <c r="B3" s="33" t="s">
        <v>77</v>
      </c>
      <c r="C3" s="33" t="s">
        <v>78</v>
      </c>
      <c r="D3" s="33" t="s">
        <v>79</v>
      </c>
      <c r="E3" s="33" t="s">
        <v>8</v>
      </c>
      <c r="F3" s="33" t="s">
        <v>80</v>
      </c>
      <c r="G3" s="33" t="s">
        <v>81</v>
      </c>
      <c r="H3" s="33" t="s">
        <v>82</v>
      </c>
    </row>
    <row r="4" spans="1:8" x14ac:dyDescent="0.3">
      <c r="A4" s="34" t="s">
        <v>83</v>
      </c>
      <c r="B4" s="33" t="s">
        <v>84</v>
      </c>
      <c r="C4" s="33" t="s">
        <v>85</v>
      </c>
      <c r="D4" s="35">
        <v>500</v>
      </c>
      <c r="E4" s="35">
        <v>450</v>
      </c>
      <c r="F4" s="35">
        <v>50</v>
      </c>
      <c r="G4" s="36" t="s">
        <v>86</v>
      </c>
      <c r="H4" s="37">
        <v>150000</v>
      </c>
    </row>
    <row r="5" spans="1:8" x14ac:dyDescent="0.3">
      <c r="A5" s="34"/>
      <c r="B5" s="33" t="s">
        <v>87</v>
      </c>
      <c r="C5" s="33" t="s">
        <v>88</v>
      </c>
      <c r="D5" s="35">
        <v>250</v>
      </c>
      <c r="E5" s="35">
        <v>220</v>
      </c>
      <c r="F5" s="35">
        <v>30</v>
      </c>
      <c r="G5" s="36" t="s">
        <v>89</v>
      </c>
      <c r="H5" s="37">
        <v>90000</v>
      </c>
    </row>
    <row r="6" spans="1:8" x14ac:dyDescent="0.3">
      <c r="A6" s="34" t="s">
        <v>90</v>
      </c>
      <c r="B6" s="33" t="s">
        <v>91</v>
      </c>
      <c r="C6" s="33" t="s">
        <v>92</v>
      </c>
      <c r="D6" s="35">
        <v>350</v>
      </c>
      <c r="E6" s="35">
        <v>320</v>
      </c>
      <c r="F6" s="35">
        <v>30</v>
      </c>
      <c r="G6" s="36" t="s">
        <v>89</v>
      </c>
      <c r="H6" s="37">
        <v>90000</v>
      </c>
    </row>
    <row r="7" spans="1:8" x14ac:dyDescent="0.3">
      <c r="A7" s="34"/>
      <c r="B7" s="33" t="s">
        <v>93</v>
      </c>
      <c r="C7" s="33" t="s">
        <v>94</v>
      </c>
      <c r="D7" s="35">
        <v>250</v>
      </c>
      <c r="E7" s="35">
        <v>230</v>
      </c>
      <c r="F7" s="35">
        <v>20</v>
      </c>
      <c r="G7" s="36" t="s">
        <v>95</v>
      </c>
      <c r="H7" s="37">
        <v>60000</v>
      </c>
    </row>
    <row r="8" spans="1:8" x14ac:dyDescent="0.3">
      <c r="A8" s="34" t="s">
        <v>96</v>
      </c>
      <c r="B8" s="33" t="s">
        <v>97</v>
      </c>
      <c r="C8" s="33" t="s">
        <v>98</v>
      </c>
      <c r="D8" s="35">
        <v>300</v>
      </c>
      <c r="E8" s="35">
        <v>280</v>
      </c>
      <c r="F8" s="35">
        <v>20</v>
      </c>
      <c r="G8" s="36" t="s">
        <v>95</v>
      </c>
      <c r="H8" s="37">
        <v>60000</v>
      </c>
    </row>
    <row r="9" spans="1:8" x14ac:dyDescent="0.3">
      <c r="A9" s="34"/>
      <c r="B9" s="33" t="s">
        <v>99</v>
      </c>
      <c r="C9" s="33" t="s">
        <v>100</v>
      </c>
      <c r="D9" s="35">
        <v>200</v>
      </c>
      <c r="E9" s="35">
        <v>175</v>
      </c>
      <c r="F9" s="35">
        <v>25</v>
      </c>
      <c r="G9" s="36" t="s">
        <v>86</v>
      </c>
      <c r="H9" s="37">
        <v>75000</v>
      </c>
    </row>
    <row r="10" spans="1:8" x14ac:dyDescent="0.3">
      <c r="A10" s="34" t="s">
        <v>101</v>
      </c>
      <c r="B10" s="33" t="s">
        <v>102</v>
      </c>
      <c r="C10" s="33" t="s">
        <v>103</v>
      </c>
      <c r="D10" s="35">
        <v>300</v>
      </c>
      <c r="E10" s="35">
        <v>290</v>
      </c>
      <c r="F10" s="35">
        <v>10</v>
      </c>
      <c r="G10" s="36" t="s">
        <v>104</v>
      </c>
      <c r="H10" s="37">
        <v>30000</v>
      </c>
    </row>
    <row r="11" spans="1:8" x14ac:dyDescent="0.3">
      <c r="A11" s="34"/>
      <c r="B11" s="33" t="s">
        <v>105</v>
      </c>
      <c r="C11" s="33" t="s">
        <v>106</v>
      </c>
      <c r="D11" s="35">
        <v>200</v>
      </c>
      <c r="E11" s="35">
        <v>170</v>
      </c>
      <c r="F11" s="35">
        <v>30</v>
      </c>
      <c r="G11" s="36" t="s">
        <v>89</v>
      </c>
      <c r="H11" s="37">
        <v>90000</v>
      </c>
    </row>
    <row r="12" spans="1:8" x14ac:dyDescent="0.3">
      <c r="A12" s="34" t="s">
        <v>107</v>
      </c>
      <c r="B12" s="33" t="s">
        <v>108</v>
      </c>
      <c r="C12" s="33" t="s">
        <v>109</v>
      </c>
      <c r="D12" s="35">
        <v>400</v>
      </c>
      <c r="E12" s="35">
        <v>350</v>
      </c>
      <c r="F12" s="35">
        <v>50</v>
      </c>
      <c r="G12" s="36" t="s">
        <v>86</v>
      </c>
      <c r="H12" s="37">
        <v>150000</v>
      </c>
    </row>
    <row r="13" spans="1:8" x14ac:dyDescent="0.3">
      <c r="A13" s="34"/>
      <c r="B13" s="33" t="s">
        <v>110</v>
      </c>
      <c r="C13" s="33" t="s">
        <v>111</v>
      </c>
      <c r="D13" s="35">
        <v>250</v>
      </c>
      <c r="E13" s="35">
        <v>230</v>
      </c>
      <c r="F13" s="35">
        <v>20</v>
      </c>
      <c r="G13" s="36" t="s">
        <v>95</v>
      </c>
      <c r="H13" s="37">
        <v>60000</v>
      </c>
    </row>
  </sheetData>
  <mergeCells count="5">
    <mergeCell ref="A4:A5"/>
    <mergeCell ref="A6:A7"/>
    <mergeCell ref="A8:A9"/>
    <mergeCell ref="A10:A11"/>
    <mergeCell ref="A12:A1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6.5" x14ac:dyDescent="0.3"/>
  <sheetData>
    <row r="1" spans="1:8" ht="20.25" x14ac:dyDescent="0.3">
      <c r="A1" s="24" t="s">
        <v>112</v>
      </c>
      <c r="B1" s="24"/>
      <c r="C1" s="24"/>
      <c r="D1" s="24"/>
      <c r="E1" s="24"/>
      <c r="F1" s="24"/>
      <c r="G1" s="24"/>
      <c r="H1" s="24"/>
    </row>
    <row r="2" spans="1:8" x14ac:dyDescent="0.3">
      <c r="A2" t="s">
        <v>113</v>
      </c>
      <c r="H2" s="7" t="s">
        <v>114</v>
      </c>
    </row>
    <row r="3" spans="1:8" x14ac:dyDescent="0.3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3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3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3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3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3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3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3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3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J25"/>
  <sheetViews>
    <sheetView workbookViewId="0">
      <selection activeCell="H21" sqref="H21"/>
    </sheetView>
  </sheetViews>
  <sheetFormatPr defaultRowHeight="16.5" x14ac:dyDescent="0.3"/>
  <cols>
    <col min="4" max="4" width="10.875" customWidth="1"/>
    <col min="7" max="9" width="11.625" bestFit="1" customWidth="1"/>
  </cols>
  <sheetData>
    <row r="1" spans="1:9" ht="20.25" x14ac:dyDescent="0.3">
      <c r="A1" s="24" t="s">
        <v>132</v>
      </c>
      <c r="B1" s="24"/>
      <c r="C1" s="24"/>
      <c r="D1" s="24"/>
      <c r="E1" s="24"/>
      <c r="F1" s="24"/>
      <c r="G1" s="24"/>
      <c r="H1" s="24"/>
      <c r="I1" s="24"/>
    </row>
    <row r="3" spans="1:9" x14ac:dyDescent="0.3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3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3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3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3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3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3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3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3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3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3">
      <c r="A13" s="25" t="s">
        <v>163</v>
      </c>
      <c r="B13" s="25"/>
      <c r="C13" s="25"/>
      <c r="D13" s="25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3">
      <c r="A14" t="s">
        <v>164</v>
      </c>
      <c r="C14" s="10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10" x14ac:dyDescent="0.3">
      <c r="A17" s="1" t="s">
        <v>339</v>
      </c>
      <c r="B17" s="1" t="s">
        <v>341</v>
      </c>
      <c r="C17" s="1"/>
      <c r="D17" s="1"/>
    </row>
    <row r="18" spans="1:10" x14ac:dyDescent="0.3">
      <c r="A18" s="1" t="s">
        <v>340</v>
      </c>
      <c r="B18" s="1" t="b">
        <f>100&gt;=$E4&gt;=50</f>
        <v>1</v>
      </c>
      <c r="C18" s="1"/>
      <c r="D18" s="1"/>
    </row>
    <row r="19" spans="1:10" x14ac:dyDescent="0.3">
      <c r="A19" s="1"/>
      <c r="B19" s="1"/>
      <c r="C19" s="1"/>
      <c r="D19" s="1"/>
    </row>
    <row r="20" spans="1:10" x14ac:dyDescent="0.3">
      <c r="A20" s="38"/>
      <c r="B20" s="38"/>
      <c r="C20" s="38"/>
      <c r="D20" s="38"/>
      <c r="E20" s="39"/>
      <c r="F20" s="39"/>
      <c r="G20" s="39"/>
      <c r="H20" s="39"/>
      <c r="I20" s="39"/>
      <c r="J20" s="39"/>
    </row>
    <row r="21" spans="1:10" x14ac:dyDescent="0.3">
      <c r="A21" s="4" t="s">
        <v>342</v>
      </c>
      <c r="B21" s="4" t="s">
        <v>343</v>
      </c>
      <c r="C21" s="4" t="s">
        <v>205</v>
      </c>
      <c r="D21" s="4" t="s">
        <v>344</v>
      </c>
      <c r="E21" s="4" t="s">
        <v>345</v>
      </c>
      <c r="F21" s="38"/>
      <c r="G21" s="38"/>
      <c r="H21" s="38"/>
      <c r="I21" s="38"/>
      <c r="J21" s="39"/>
    </row>
    <row r="22" spans="1:10" x14ac:dyDescent="0.3">
      <c r="A22" s="42" t="s">
        <v>143</v>
      </c>
      <c r="B22" s="43">
        <v>15000</v>
      </c>
      <c r="C22" s="42">
        <v>100</v>
      </c>
      <c r="D22" s="43">
        <v>450000</v>
      </c>
      <c r="E22" s="44">
        <v>0.1</v>
      </c>
      <c r="F22" s="41"/>
      <c r="G22" s="40"/>
      <c r="H22" s="40"/>
      <c r="I22" s="40"/>
      <c r="J22" s="39"/>
    </row>
    <row r="23" spans="1:10" x14ac:dyDescent="0.3">
      <c r="A23" s="4" t="s">
        <v>146</v>
      </c>
      <c r="B23" s="5">
        <v>350000</v>
      </c>
      <c r="C23" s="4">
        <v>30</v>
      </c>
      <c r="D23" s="5">
        <v>3885000</v>
      </c>
      <c r="E23" s="8">
        <v>0.03</v>
      </c>
      <c r="F23" s="41"/>
      <c r="G23" s="40"/>
      <c r="H23" s="40"/>
      <c r="I23" s="40"/>
      <c r="J23" s="39"/>
    </row>
    <row r="24" spans="1:10" x14ac:dyDescent="0.3">
      <c r="A24" s="4" t="s">
        <v>146</v>
      </c>
      <c r="B24" s="5">
        <v>320000</v>
      </c>
      <c r="C24" s="4">
        <v>40</v>
      </c>
      <c r="D24" s="5">
        <v>4736000</v>
      </c>
      <c r="E24" s="8">
        <v>0.08</v>
      </c>
      <c r="F24" s="41"/>
      <c r="G24" s="40"/>
      <c r="H24" s="40"/>
      <c r="I24" s="40"/>
      <c r="J24" s="39"/>
    </row>
    <row r="25" spans="1:10" x14ac:dyDescent="0.3">
      <c r="A25" s="39"/>
      <c r="B25" s="39"/>
      <c r="C25" s="39"/>
      <c r="D25" s="39"/>
      <c r="E25" s="39"/>
      <c r="F25" s="39"/>
      <c r="G25" s="39"/>
      <c r="H25" s="39"/>
      <c r="I25" s="39"/>
      <c r="J25" s="39"/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abSelected="1" workbookViewId="0">
      <selection activeCell="D13" sqref="D13"/>
    </sheetView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3">
      <c r="A3" s="4">
        <v>15001</v>
      </c>
      <c r="B3" s="4" t="s">
        <v>292</v>
      </c>
      <c r="C3" s="4">
        <v>48.61</v>
      </c>
      <c r="D3" s="4">
        <v>48.28</v>
      </c>
      <c r="E3" s="4" t="str">
        <f>IF(OR(SMALL($C$3:$C$9,2)&gt;=C3,SMALL($D$3:$D$9,2)&gt;=D3),"본선진출","")</f>
        <v/>
      </c>
      <c r="G3" s="4" t="s">
        <v>10</v>
      </c>
      <c r="H3" s="4">
        <v>135</v>
      </c>
      <c r="I3" s="5">
        <v>1147500</v>
      </c>
    </row>
    <row r="4" spans="1:10" x14ac:dyDescent="0.3">
      <c r="A4" s="4">
        <v>15002</v>
      </c>
      <c r="B4" s="4" t="s">
        <v>293</v>
      </c>
      <c r="C4" s="4">
        <v>45.55</v>
      </c>
      <c r="D4" s="4">
        <v>46.13</v>
      </c>
      <c r="E4" s="4" t="str">
        <f t="shared" ref="E4:E9" si="0">IF(OR(SMALL($C$3:$C$9,2)&gt;=C4,SMALL($D$3:$D$9,2)&gt;=D4),"본선진출","")</f>
        <v>본선진출</v>
      </c>
      <c r="G4" s="4" t="s">
        <v>11</v>
      </c>
      <c r="H4" s="4">
        <v>87</v>
      </c>
      <c r="I4" s="5">
        <v>1000500</v>
      </c>
    </row>
    <row r="5" spans="1:10" x14ac:dyDescent="0.3">
      <c r="A5" s="4">
        <v>15003</v>
      </c>
      <c r="B5" s="4" t="s">
        <v>294</v>
      </c>
      <c r="C5" s="4">
        <v>49.79</v>
      </c>
      <c r="D5" s="4">
        <v>48.36</v>
      </c>
      <c r="E5" s="4" t="str">
        <f t="shared" si="0"/>
        <v/>
      </c>
      <c r="G5" s="4" t="s">
        <v>12</v>
      </c>
      <c r="H5" s="4">
        <v>168</v>
      </c>
      <c r="I5" s="5">
        <v>1344000</v>
      </c>
    </row>
    <row r="6" spans="1:10" x14ac:dyDescent="0.3">
      <c r="A6" s="4">
        <v>15004</v>
      </c>
      <c r="B6" s="4" t="s">
        <v>295</v>
      </c>
      <c r="C6" s="4">
        <v>47.86</v>
      </c>
      <c r="D6" s="4">
        <v>48.15</v>
      </c>
      <c r="E6" s="4" t="str">
        <f t="shared" si="0"/>
        <v/>
      </c>
      <c r="G6" s="4" t="s">
        <v>13</v>
      </c>
      <c r="H6" s="4">
        <v>210</v>
      </c>
      <c r="I6" s="5">
        <v>945000</v>
      </c>
    </row>
    <row r="7" spans="1:10" x14ac:dyDescent="0.3">
      <c r="A7" s="4">
        <v>15005</v>
      </c>
      <c r="B7" s="4" t="s">
        <v>296</v>
      </c>
      <c r="C7" s="4">
        <v>46.04</v>
      </c>
      <c r="D7" s="4">
        <v>46.41</v>
      </c>
      <c r="E7" s="4" t="str">
        <f t="shared" si="0"/>
        <v>본선진출</v>
      </c>
      <c r="G7" s="4" t="s">
        <v>14</v>
      </c>
      <c r="H7" s="4">
        <v>109</v>
      </c>
      <c r="I7" s="5">
        <v>654000</v>
      </c>
      <c r="J7" s="26" t="s">
        <v>19</v>
      </c>
    </row>
    <row r="8" spans="1:10" x14ac:dyDescent="0.3">
      <c r="A8" s="4">
        <v>15006</v>
      </c>
      <c r="B8" s="4" t="s">
        <v>297</v>
      </c>
      <c r="C8" s="4">
        <v>48.22</v>
      </c>
      <c r="D8" s="4">
        <v>48.19</v>
      </c>
      <c r="E8" s="4" t="str">
        <f t="shared" si="0"/>
        <v/>
      </c>
      <c r="G8" s="4" t="s">
        <v>15</v>
      </c>
      <c r="H8" s="4">
        <v>264</v>
      </c>
      <c r="I8" s="5">
        <v>1452000</v>
      </c>
      <c r="J8" s="27"/>
    </row>
    <row r="9" spans="1:10" x14ac:dyDescent="0.3">
      <c r="A9" s="4">
        <v>15007</v>
      </c>
      <c r="B9" s="4" t="s">
        <v>298</v>
      </c>
      <c r="C9" s="4">
        <v>46.17</v>
      </c>
      <c r="D9" s="4">
        <v>45.99</v>
      </c>
      <c r="E9" s="4" t="str">
        <f t="shared" si="0"/>
        <v>본선진출</v>
      </c>
      <c r="G9" s="4" t="s">
        <v>16</v>
      </c>
      <c r="H9" s="4">
        <v>67</v>
      </c>
      <c r="I9" s="5">
        <v>435500</v>
      </c>
      <c r="J9" s="4" t="str">
        <f>COUNTIFS($I$3:$I$9,$I3&gt;1000000,$H$3:$H$9,$H3&gt;=AVERAGE(H3:H9))&amp;"개"</f>
        <v>0개</v>
      </c>
    </row>
    <row r="11" spans="1:10" x14ac:dyDescent="0.3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3">
      <c r="A13" s="4" t="s">
        <v>273</v>
      </c>
      <c r="B13" s="6">
        <v>45421</v>
      </c>
      <c r="C13" s="4">
        <v>7</v>
      </c>
      <c r="D13" s="4" t="str">
        <f>MONTH(B13)&amp;"/"&amp;DAY(WORKDAY(B13,C13))</f>
        <v>5/20</v>
      </c>
      <c r="G13" s="4">
        <v>200612054</v>
      </c>
      <c r="H13" s="4" t="s">
        <v>28</v>
      </c>
      <c r="I13" s="4" t="s">
        <v>29</v>
      </c>
      <c r="J13" s="4"/>
    </row>
    <row r="14" spans="1:10" x14ac:dyDescent="0.3">
      <c r="A14" s="4" t="s">
        <v>274</v>
      </c>
      <c r="B14" s="6">
        <v>45423</v>
      </c>
      <c r="C14" s="4">
        <v>8</v>
      </c>
      <c r="D14" s="4" t="str">
        <f t="shared" ref="D14:D22" si="1">MONTH(B14)&amp;"/"&amp;DAY(WORKDAY(B14,C14))</f>
        <v>5/22</v>
      </c>
      <c r="G14" s="4">
        <v>201428619</v>
      </c>
      <c r="H14" s="4" t="s">
        <v>30</v>
      </c>
      <c r="I14" s="4" t="s">
        <v>31</v>
      </c>
      <c r="J14" s="4"/>
    </row>
    <row r="15" spans="1:10" x14ac:dyDescent="0.3">
      <c r="A15" s="4" t="s">
        <v>275</v>
      </c>
      <c r="B15" s="6">
        <v>45427</v>
      </c>
      <c r="C15" s="4">
        <v>5</v>
      </c>
      <c r="D15" s="4" t="str">
        <f t="shared" si="1"/>
        <v>5/22</v>
      </c>
      <c r="G15" s="4">
        <v>201819342</v>
      </c>
      <c r="H15" s="4" t="s">
        <v>32</v>
      </c>
      <c r="I15" s="4" t="s">
        <v>33</v>
      </c>
      <c r="J15" s="4"/>
    </row>
    <row r="16" spans="1:10" x14ac:dyDescent="0.3">
      <c r="A16" s="4" t="s">
        <v>276</v>
      </c>
      <c r="B16" s="6">
        <v>45428</v>
      </c>
      <c r="C16" s="4">
        <v>9</v>
      </c>
      <c r="D16" s="4" t="str">
        <f t="shared" si="1"/>
        <v>5/29</v>
      </c>
      <c r="G16" s="4">
        <v>201337023</v>
      </c>
      <c r="H16" s="4" t="s">
        <v>34</v>
      </c>
      <c r="I16" s="4" t="s">
        <v>31</v>
      </c>
      <c r="J16" s="4"/>
    </row>
    <row r="17" spans="1:10" x14ac:dyDescent="0.3">
      <c r="A17" s="4" t="s">
        <v>277</v>
      </c>
      <c r="B17" s="6">
        <v>45434</v>
      </c>
      <c r="C17" s="4">
        <v>6</v>
      </c>
      <c r="D17" s="4" t="str">
        <f t="shared" si="1"/>
        <v>5/30</v>
      </c>
      <c r="G17" s="4">
        <v>201929855</v>
      </c>
      <c r="H17" s="4" t="s">
        <v>35</v>
      </c>
      <c r="I17" s="4" t="s">
        <v>33</v>
      </c>
      <c r="J17" s="4"/>
    </row>
    <row r="18" spans="1:10" x14ac:dyDescent="0.3">
      <c r="A18" s="4" t="s">
        <v>278</v>
      </c>
      <c r="B18" s="6">
        <v>45434</v>
      </c>
      <c r="C18" s="4">
        <v>7</v>
      </c>
      <c r="D18" s="4" t="str">
        <f t="shared" si="1"/>
        <v>5/31</v>
      </c>
      <c r="G18" s="4">
        <v>200929944</v>
      </c>
      <c r="H18" s="4" t="s">
        <v>36</v>
      </c>
      <c r="I18" s="4" t="s">
        <v>29</v>
      </c>
      <c r="J18" s="4"/>
    </row>
    <row r="19" spans="1:10" x14ac:dyDescent="0.3">
      <c r="A19" s="4" t="s">
        <v>279</v>
      </c>
      <c r="B19" s="6">
        <v>45437</v>
      </c>
      <c r="C19" s="4">
        <v>5</v>
      </c>
      <c r="D19" s="4" t="str">
        <f t="shared" si="1"/>
        <v>5/31</v>
      </c>
      <c r="G19" s="4">
        <v>201813058</v>
      </c>
      <c r="H19" s="4" t="s">
        <v>37</v>
      </c>
      <c r="I19" s="4" t="s">
        <v>33</v>
      </c>
      <c r="J19" s="4"/>
    </row>
    <row r="20" spans="1:10" x14ac:dyDescent="0.3">
      <c r="A20" s="4" t="s">
        <v>280</v>
      </c>
      <c r="B20" s="6">
        <v>45438</v>
      </c>
      <c r="C20" s="4">
        <v>9</v>
      </c>
      <c r="D20" s="4" t="str">
        <f t="shared" si="1"/>
        <v>5/6</v>
      </c>
      <c r="G20" s="4">
        <v>200835196</v>
      </c>
      <c r="H20" s="4" t="s">
        <v>38</v>
      </c>
      <c r="I20" s="4" t="s">
        <v>29</v>
      </c>
      <c r="J20" s="4"/>
    </row>
    <row r="21" spans="1:10" x14ac:dyDescent="0.3">
      <c r="A21" s="4" t="s">
        <v>281</v>
      </c>
      <c r="B21" s="6">
        <v>45441</v>
      </c>
      <c r="C21" s="4">
        <v>8</v>
      </c>
      <c r="D21" s="4" t="str">
        <f t="shared" si="1"/>
        <v>5/10</v>
      </c>
      <c r="G21" s="4">
        <v>201310487</v>
      </c>
      <c r="H21" s="4" t="s">
        <v>39</v>
      </c>
      <c r="I21" s="4" t="s">
        <v>31</v>
      </c>
      <c r="J21" s="4"/>
    </row>
    <row r="22" spans="1:10" x14ac:dyDescent="0.3">
      <c r="A22" s="4" t="s">
        <v>282</v>
      </c>
      <c r="B22" s="6">
        <v>45442</v>
      </c>
      <c r="C22" s="4">
        <v>6</v>
      </c>
      <c r="D22" s="4" t="str">
        <f t="shared" si="1"/>
        <v>5/7</v>
      </c>
      <c r="G22" s="4">
        <v>201931199</v>
      </c>
      <c r="H22" s="4" t="s">
        <v>40</v>
      </c>
      <c r="I22" s="4" t="s">
        <v>33</v>
      </c>
      <c r="J22" s="4"/>
    </row>
    <row r="24" spans="1:10" x14ac:dyDescent="0.3">
      <c r="A24" s="2" t="s">
        <v>42</v>
      </c>
      <c r="B24" s="3" t="s">
        <v>43</v>
      </c>
      <c r="G24" s="28" t="s">
        <v>301</v>
      </c>
      <c r="H24" s="28"/>
    </row>
    <row r="25" spans="1:10" x14ac:dyDescent="0.3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3">
      <c r="A26" s="4" t="s">
        <v>46</v>
      </c>
      <c r="B26" s="4" t="s">
        <v>22</v>
      </c>
      <c r="C26" s="4" t="str">
        <f>MID(E26,1,SEARCH("-",E26,1)-1)</f>
        <v>기획1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3">
      <c r="A27" s="4" t="s">
        <v>48</v>
      </c>
      <c r="B27" s="4" t="s">
        <v>22</v>
      </c>
      <c r="C27" s="4" t="str">
        <f t="shared" ref="C27:C35" si="2">MID(E27,1,SEARCH("-",E27,1)-1)</f>
        <v>생산1</v>
      </c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3">
      <c r="A28" s="4" t="s">
        <v>50</v>
      </c>
      <c r="B28" s="4" t="s">
        <v>21</v>
      </c>
      <c r="C28" s="4" t="str">
        <f t="shared" si="2"/>
        <v>영업</v>
      </c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3">
      <c r="A29" s="4" t="s">
        <v>52</v>
      </c>
      <c r="B29" s="4" t="s">
        <v>21</v>
      </c>
      <c r="C29" s="4" t="str">
        <f t="shared" si="2"/>
        <v>홍보</v>
      </c>
      <c r="D29" s="4" t="s">
        <v>69</v>
      </c>
      <c r="E29" s="4" t="s">
        <v>53</v>
      </c>
    </row>
    <row r="30" spans="1:10" x14ac:dyDescent="0.3">
      <c r="A30" s="4" t="s">
        <v>54</v>
      </c>
      <c r="B30" s="4" t="s">
        <v>22</v>
      </c>
      <c r="C30" s="4" t="str">
        <f t="shared" si="2"/>
        <v>기획2</v>
      </c>
      <c r="D30" s="4" t="s">
        <v>70</v>
      </c>
      <c r="E30" s="4" t="s">
        <v>55</v>
      </c>
    </row>
    <row r="31" spans="1:10" x14ac:dyDescent="0.3">
      <c r="A31" s="4" t="s">
        <v>56</v>
      </c>
      <c r="B31" s="4" t="s">
        <v>21</v>
      </c>
      <c r="C31" s="4" t="str">
        <f t="shared" si="2"/>
        <v>생산2</v>
      </c>
      <c r="D31" s="4" t="s">
        <v>71</v>
      </c>
      <c r="E31" s="4" t="s">
        <v>57</v>
      </c>
    </row>
    <row r="32" spans="1:10" x14ac:dyDescent="0.3">
      <c r="A32" s="4" t="s">
        <v>58</v>
      </c>
      <c r="B32" s="4" t="s">
        <v>22</v>
      </c>
      <c r="C32" s="4" t="str">
        <f t="shared" si="2"/>
        <v>생산3</v>
      </c>
      <c r="D32" s="4" t="s">
        <v>74</v>
      </c>
      <c r="E32" s="4" t="s">
        <v>59</v>
      </c>
    </row>
    <row r="33" spans="1:5" x14ac:dyDescent="0.3">
      <c r="A33" s="4" t="s">
        <v>60</v>
      </c>
      <c r="B33" s="4" t="s">
        <v>21</v>
      </c>
      <c r="C33" s="4" t="str">
        <f t="shared" si="2"/>
        <v>홍보</v>
      </c>
      <c r="D33" s="4" t="s">
        <v>75</v>
      </c>
      <c r="E33" s="4" t="s">
        <v>61</v>
      </c>
    </row>
    <row r="34" spans="1:5" x14ac:dyDescent="0.3">
      <c r="A34" s="4" t="s">
        <v>62</v>
      </c>
      <c r="B34" s="4" t="s">
        <v>22</v>
      </c>
      <c r="C34" s="4" t="str">
        <f t="shared" si="2"/>
        <v>영업</v>
      </c>
      <c r="D34" s="4" t="s">
        <v>72</v>
      </c>
      <c r="E34" s="4" t="s">
        <v>63</v>
      </c>
    </row>
    <row r="35" spans="1:5" x14ac:dyDescent="0.3">
      <c r="A35" s="4" t="s">
        <v>64</v>
      </c>
      <c r="B35" s="4" t="s">
        <v>21</v>
      </c>
      <c r="C35" s="4" t="str">
        <f t="shared" si="2"/>
        <v>기획3</v>
      </c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O17" sqref="O17"/>
    </sheetView>
  </sheetViews>
  <sheetFormatPr defaultRowHeight="16.5" outlineLevelRow="3" x14ac:dyDescent="0.3"/>
  <cols>
    <col min="2" max="2" width="10.25" customWidth="1"/>
    <col min="7" max="7" width="14.125" customWidth="1"/>
  </cols>
  <sheetData>
    <row r="1" spans="1:7" ht="20.25" x14ac:dyDescent="0.3">
      <c r="A1" s="24" t="s">
        <v>165</v>
      </c>
      <c r="B1" s="24"/>
      <c r="C1" s="24"/>
      <c r="D1" s="24"/>
      <c r="E1" s="24"/>
      <c r="F1" s="24"/>
      <c r="G1" s="24"/>
    </row>
    <row r="3" spans="1:7" x14ac:dyDescent="0.3">
      <c r="A3" s="42" t="s">
        <v>3</v>
      </c>
      <c r="B3" s="42" t="s">
        <v>166</v>
      </c>
      <c r="C3" s="42" t="s">
        <v>167</v>
      </c>
      <c r="D3" s="42" t="s">
        <v>168</v>
      </c>
      <c r="E3" s="42" t="s">
        <v>169</v>
      </c>
      <c r="F3" s="42" t="s">
        <v>170</v>
      </c>
      <c r="G3" s="42" t="s">
        <v>171</v>
      </c>
    </row>
    <row r="4" spans="1:7" outlineLevel="3" x14ac:dyDescent="0.3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3">
      <c r="A5" s="4"/>
      <c r="B5" s="45" t="s">
        <v>349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3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3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3">
      <c r="A8" s="4"/>
      <c r="B8" s="45" t="s">
        <v>350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3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3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3">
      <c r="A11" s="4"/>
      <c r="B11" s="45" t="s">
        <v>351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3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3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3">
      <c r="A14" s="4"/>
      <c r="B14" s="45" t="s">
        <v>352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3">
      <c r="A15" s="4"/>
      <c r="B15" s="4"/>
      <c r="C15" s="4"/>
      <c r="D15" s="4"/>
      <c r="E15" s="4"/>
      <c r="F15" s="12">
        <f>SUBTOTAL(5,F4:F13)</f>
        <v>76.666666666666671</v>
      </c>
      <c r="G15" s="45" t="s">
        <v>346</v>
      </c>
    </row>
    <row r="16" spans="1:7" outlineLevel="3" x14ac:dyDescent="0.3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3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3">
      <c r="A18" s="38"/>
      <c r="B18" s="47" t="s">
        <v>353</v>
      </c>
      <c r="C18" s="38">
        <f>SUBTOTAL(1,C16:C17)</f>
        <v>75</v>
      </c>
      <c r="D18" s="38">
        <f>SUBTOTAL(1,D16:D17)</f>
        <v>50</v>
      </c>
      <c r="E18" s="38">
        <f>SUBTOTAL(1,E16:E17)</f>
        <v>80</v>
      </c>
      <c r="F18" s="46"/>
      <c r="G18" s="38"/>
    </row>
    <row r="19" spans="1:7" outlineLevel="1" x14ac:dyDescent="0.3">
      <c r="A19" s="38"/>
      <c r="B19" s="38"/>
      <c r="C19" s="38"/>
      <c r="D19" s="38"/>
      <c r="E19" s="38"/>
      <c r="F19" s="46">
        <f>SUBTOTAL(5,F16:F17)</f>
        <v>66.666666666666671</v>
      </c>
      <c r="G19" s="47" t="s">
        <v>347</v>
      </c>
    </row>
    <row r="20" spans="1:7" x14ac:dyDescent="0.3">
      <c r="A20" s="38"/>
      <c r="B20" s="47" t="s">
        <v>354</v>
      </c>
      <c r="C20" s="38">
        <f>SUBTOTAL(1,C4:C17)</f>
        <v>80.555555555555557</v>
      </c>
      <c r="D20" s="38">
        <f>SUBTOTAL(1,D4:D17)</f>
        <v>71.111111111111114</v>
      </c>
      <c r="E20" s="38">
        <f>SUBTOTAL(1,E4:E17)</f>
        <v>84.444444444444443</v>
      </c>
      <c r="F20" s="46"/>
      <c r="G20" s="47"/>
    </row>
    <row r="21" spans="1:7" x14ac:dyDescent="0.3">
      <c r="A21" s="38"/>
      <c r="B21" s="38"/>
      <c r="C21" s="38"/>
      <c r="D21" s="38"/>
      <c r="E21" s="38"/>
      <c r="F21" s="46">
        <f>SUBTOTAL(5,F4:F17)</f>
        <v>66.666666666666671</v>
      </c>
      <c r="G21" s="47" t="s">
        <v>348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D18" sqref="D18"/>
    </sheetView>
  </sheetViews>
  <sheetFormatPr defaultRowHeight="16.5" x14ac:dyDescent="0.3"/>
  <cols>
    <col min="1" max="2" width="11.875" bestFit="1" customWidth="1"/>
    <col min="3" max="5" width="9.375" bestFit="1" customWidth="1"/>
  </cols>
  <sheetData>
    <row r="1" spans="1:9" ht="20.25" x14ac:dyDescent="0.3">
      <c r="A1" s="24" t="s">
        <v>186</v>
      </c>
      <c r="B1" s="24"/>
      <c r="C1" s="24"/>
      <c r="D1" s="24"/>
      <c r="E1" s="24"/>
      <c r="F1" s="24"/>
      <c r="G1" s="24"/>
      <c r="H1" s="24"/>
      <c r="I1" s="24"/>
    </row>
    <row r="3" spans="1:9" x14ac:dyDescent="0.3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3">
      <c r="A4" s="4" t="s">
        <v>193</v>
      </c>
      <c r="B4" s="4" t="s">
        <v>194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195</v>
      </c>
      <c r="B5" s="4" t="s">
        <v>196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193</v>
      </c>
      <c r="B6" s="4" t="s">
        <v>196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3">
      <c r="A7" s="4" t="s">
        <v>195</v>
      </c>
      <c r="B7" s="4" t="s">
        <v>194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3">
      <c r="A8" s="4" t="s">
        <v>197</v>
      </c>
      <c r="B8" s="4" t="s">
        <v>196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3">
      <c r="A9" s="4" t="s">
        <v>198</v>
      </c>
      <c r="B9" s="4" t="s">
        <v>194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3">
      <c r="A10" s="4" t="s">
        <v>197</v>
      </c>
      <c r="B10" s="4" t="s">
        <v>199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3">
      <c r="A13" s="48" t="s">
        <v>188</v>
      </c>
      <c r="B13" t="s">
        <v>355</v>
      </c>
    </row>
    <row r="15" spans="1:9" x14ac:dyDescent="0.3">
      <c r="A15" s="48" t="s">
        <v>359</v>
      </c>
      <c r="B15" s="48" t="s">
        <v>358</v>
      </c>
    </row>
    <row r="16" spans="1:9" x14ac:dyDescent="0.3">
      <c r="A16" s="48" t="s">
        <v>356</v>
      </c>
      <c r="B16" t="s">
        <v>194</v>
      </c>
      <c r="C16" t="s">
        <v>196</v>
      </c>
      <c r="D16" t="s">
        <v>199</v>
      </c>
      <c r="E16" t="s">
        <v>357</v>
      </c>
    </row>
    <row r="17" spans="1:5" x14ac:dyDescent="0.3">
      <c r="A17" s="49" t="s">
        <v>197</v>
      </c>
      <c r="B17" s="50" t="s">
        <v>360</v>
      </c>
      <c r="C17" s="50">
        <v>0</v>
      </c>
      <c r="D17" s="50">
        <v>30000</v>
      </c>
      <c r="E17" s="50">
        <v>30000</v>
      </c>
    </row>
    <row r="18" spans="1:5" x14ac:dyDescent="0.3">
      <c r="A18" s="49" t="s">
        <v>198</v>
      </c>
      <c r="B18" s="50">
        <v>10000</v>
      </c>
      <c r="C18" s="50" t="s">
        <v>360</v>
      </c>
      <c r="D18" s="50" t="s">
        <v>360</v>
      </c>
      <c r="E18" s="50">
        <v>10000</v>
      </c>
    </row>
    <row r="19" spans="1:5" x14ac:dyDescent="0.3">
      <c r="A19" s="49" t="s">
        <v>195</v>
      </c>
      <c r="B19" s="50">
        <v>2000</v>
      </c>
      <c r="C19" s="50">
        <v>8000</v>
      </c>
      <c r="D19" s="50" t="s">
        <v>360</v>
      </c>
      <c r="E19" s="50">
        <v>10000</v>
      </c>
    </row>
    <row r="20" spans="1:5" x14ac:dyDescent="0.3">
      <c r="A20" s="49" t="s">
        <v>193</v>
      </c>
      <c r="B20" s="50">
        <v>5000</v>
      </c>
      <c r="C20" s="50">
        <v>18000</v>
      </c>
      <c r="D20" s="50" t="s">
        <v>360</v>
      </c>
      <c r="E20" s="50">
        <v>23000</v>
      </c>
    </row>
    <row r="21" spans="1:5" x14ac:dyDescent="0.3">
      <c r="A21" s="49" t="s">
        <v>357</v>
      </c>
      <c r="B21" s="50">
        <v>17000</v>
      </c>
      <c r="C21" s="50">
        <v>26000</v>
      </c>
      <c r="D21" s="50">
        <v>30000</v>
      </c>
      <c r="E21" s="50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H10" sqref="H10"/>
    </sheetView>
  </sheetViews>
  <sheetFormatPr defaultRowHeight="16.5" x14ac:dyDescent="0.3"/>
  <cols>
    <col min="1" max="2" width="12.625" customWidth="1"/>
    <col min="3" max="3" width="5.625" customWidth="1"/>
    <col min="5" max="5" width="12.375" bestFit="1" customWidth="1"/>
  </cols>
  <sheetData>
    <row r="1" spans="1:9" ht="17.25" thickBot="1" x14ac:dyDescent="0.35"/>
    <row r="2" spans="1:9" ht="17.25" thickBot="1" x14ac:dyDescent="0.35">
      <c r="A2" s="29" t="s">
        <v>200</v>
      </c>
      <c r="B2" s="30"/>
      <c r="F2" s="31" t="s">
        <v>205</v>
      </c>
      <c r="G2" s="31"/>
      <c r="H2" s="31"/>
      <c r="I2" s="31"/>
    </row>
    <row r="3" spans="1:9" x14ac:dyDescent="0.3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3">
      <c r="A4" s="16" t="s">
        <v>137</v>
      </c>
      <c r="B4" s="17">
        <v>1000</v>
      </c>
      <c r="D4" s="31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3">
      <c r="A5" s="16" t="s">
        <v>202</v>
      </c>
      <c r="B5" s="17">
        <v>2000000</v>
      </c>
      <c r="D5" s="31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3">
      <c r="A6" s="16" t="s">
        <v>119</v>
      </c>
      <c r="B6" s="17">
        <f>B3*B4</f>
        <v>5000000</v>
      </c>
      <c r="D6" s="31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3">
      <c r="A7" s="16" t="s">
        <v>203</v>
      </c>
      <c r="B7" s="17">
        <f>B6-B5</f>
        <v>3000000</v>
      </c>
      <c r="D7" s="31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25" thickBot="1" x14ac:dyDescent="0.35">
      <c r="A8" s="18" t="s">
        <v>204</v>
      </c>
      <c r="B8" s="19">
        <f>B7/B6</f>
        <v>0.6</v>
      </c>
      <c r="D8" s="31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I17" sqref="I17"/>
    </sheetView>
  </sheetViews>
  <sheetFormatPr defaultRowHeight="16.5" x14ac:dyDescent="0.3"/>
  <cols>
    <col min="1" max="1" width="9.5" bestFit="1" customWidth="1"/>
    <col min="3" max="3" width="10.125" bestFit="1" customWidth="1"/>
    <col min="5" max="5" width="10.125" customWidth="1"/>
    <col min="7" max="7" width="9.25" bestFit="1" customWidth="1"/>
  </cols>
  <sheetData>
    <row r="1" spans="1:7" ht="20.25" x14ac:dyDescent="0.3">
      <c r="A1" s="24" t="s">
        <v>207</v>
      </c>
      <c r="B1" s="24"/>
      <c r="C1" s="24"/>
      <c r="D1" s="24"/>
      <c r="E1" s="24"/>
      <c r="F1" s="24"/>
      <c r="G1" s="24"/>
    </row>
    <row r="3" spans="1:7" x14ac:dyDescent="0.3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3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3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3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3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3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3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3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3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3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3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3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3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3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3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3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19050</xdr:colOff>
                    <xdr:row>19</xdr:row>
                    <xdr:rowOff>0</xdr:rowOff>
                  </from>
                  <to>
                    <xdr:col>3</xdr:col>
                    <xdr:colOff>657225</xdr:colOff>
                    <xdr:row>20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조영은</cp:lastModifiedBy>
  <dcterms:created xsi:type="dcterms:W3CDTF">2023-04-27T08:01:32Z</dcterms:created>
  <dcterms:modified xsi:type="dcterms:W3CDTF">2025-03-02T19:07:14Z</dcterms:modified>
</cp:coreProperties>
</file>