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o365kongju-my.sharepoint.com/personal/cr09057_smail_kongju_ac_kr/Documents/바탕 화면/2024_기본서_컴활2급_실기_실습예제_240703_update/길벗컴활2급/03 기본모의고사/"/>
    </mc:Choice>
  </mc:AlternateContent>
  <xr:revisionPtr revIDLastSave="208" documentId="13_ncr:1_{B4B3322C-9E72-433D-816C-BA51EC3144FB}" xr6:coauthVersionLast="47" xr6:coauthVersionMax="47" xr10:uidLastSave="{921F613C-9D41-4F3B-A4DC-0F0C6DCDF5C3}"/>
  <bookViews>
    <workbookView xWindow="-96" yWindow="0" windowWidth="11712" windowHeight="12336" firstSheet="4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eta.IF" hidden="1" xlm="1">#NAME?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4" l="1"/>
  <c r="C28" i="4"/>
  <c r="C29" i="4"/>
  <c r="C30" i="4"/>
  <c r="C31" i="4"/>
  <c r="C32" i="4"/>
  <c r="C33" i="4"/>
  <c r="C34" i="4"/>
  <c r="C35" i="4"/>
  <c r="C26" i="4"/>
  <c r="I22" i="4"/>
  <c r="I14" i="4"/>
  <c r="I15" i="4"/>
  <c r="I16" i="4"/>
  <c r="I17" i="4"/>
  <c r="I18" i="4"/>
  <c r="I19" i="4"/>
  <c r="I20" i="4"/>
  <c r="I21" i="4"/>
  <c r="I13" i="4"/>
  <c r="D14" i="4"/>
  <c r="D15" i="4"/>
  <c r="D16" i="4"/>
  <c r="D17" i="4"/>
  <c r="D18" i="4"/>
  <c r="D19" i="4"/>
  <c r="D20" i="4"/>
  <c r="D21" i="4"/>
  <c r="D22" i="4"/>
  <c r="D13" i="4"/>
  <c r="J9" i="4"/>
  <c r="E4" i="4"/>
  <c r="E5" i="4"/>
  <c r="E6" i="4"/>
  <c r="E7" i="4"/>
  <c r="E8" i="4"/>
  <c r="E9" i="4"/>
  <c r="E3" i="4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C20" i="5" s="1"/>
  <c r="E5" i="5"/>
  <c r="E20" i="5" s="1"/>
  <c r="D5" i="5"/>
  <c r="D20" i="5" s="1"/>
  <c r="C5" i="5"/>
  <c r="C18" i="10"/>
  <c r="B18" i="10"/>
  <c r="G4" i="3"/>
  <c r="B6" i="12"/>
  <c r="B7" i="12" s="1"/>
  <c r="E3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H9" i="3"/>
  <c r="F5" i="3"/>
  <c r="F6" i="3"/>
  <c r="F7" i="3"/>
  <c r="F8" i="3"/>
  <c r="F9" i="3"/>
  <c r="F10" i="3"/>
  <c r="F11" i="3"/>
  <c r="F12" i="3"/>
  <c r="F4" i="3"/>
  <c r="B8" i="12" l="1"/>
  <c r="F19" i="5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<sst xmlns="http://schemas.openxmlformats.org/spreadsheetml/2006/main" count="489" uniqueCount="374">
  <si>
    <t>거래처 연락현황</t>
  </si>
  <si>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</si>
  <si>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</si>
  <si>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</si>
  <si>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</si>
  <si>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</si>
  <si>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</si>
  <si>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</si>
  <si>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</si>
  <si>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</si>
  <si>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</si>
  <si>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</si>
  <si>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</si>
  <si>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</si>
  <si>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</si>
  <si>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</si>
  <si>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</si>
  <si>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</si>
  <si>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</si>
  <si>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</si>
  <si>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</si>
  <si>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</si>
  <si>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</si>
  <si>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</si>
  <si>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</si>
  <si>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</si>
  <si>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</si>
  <si>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</si>
  <si>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</si>
  <si>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</si>
  <si>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</si>
  <si>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</si>
  <si>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</si>
  <si>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</si>
  <si>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</si>
  <si>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</si>
  <si>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</si>
  <si>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</si>
  <si>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</si>
  <si>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</si>
  <si>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</si>
  <si>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</si>
  <si>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</si>
  <si>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부장</t>
  </si>
  <si>
    <t>P3</t>
  </si>
  <si>
    <t>이은철</t>
  </si>
  <si>
    <t>과장</t>
  </si>
  <si>
    <t>K2</t>
  </si>
  <si>
    <t>박희천</t>
  </si>
  <si>
    <t>대리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</si>
  <si>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</si>
  <si>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</si>
  <si>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</si>
  <si>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</si>
  <si>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</si>
  <si>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</si>
  <si>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</si>
  <si>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</si>
  <si>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</si>
  <si>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</si>
  <si>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</si>
  <si>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</si>
  <si>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</si>
  <si>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</si>
  <si>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</si>
  <si>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</si>
  <si>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</si>
  <si>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</si>
  <si>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</si>
  <si>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</si>
  <si>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</si>
  <si>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</si>
  <si>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</si>
  <si>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</si>
  <si>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</si>
  <si>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</si>
  <si>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</si>
  <si>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</si>
  <si>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</si>
  <si>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</si>
  <si>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</si>
  <si>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</si>
  <si>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</si>
  <si>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</si>
  <si>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</si>
  <si>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</si>
  <si>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</si>
  <si>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</si>
  <si>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</si>
  <si>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</si>
  <si>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</si>
  <si>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</si>
  <si>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</si>
  <si>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</si>
  <si>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</si>
  <si>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</si>
  <si>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</si>
  <si>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</si>
  <si>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</si>
  <si>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</si>
  <si>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</si>
  <si>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</si>
  <si>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</si>
  <si>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</si>
  <si>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</si>
  <si>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</si>
  <si>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</si>
  <si>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</si>
  <si>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</si>
  <si>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</si>
  <si>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</si>
  <si>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</si>
  <si>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</si>
  <si>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</si>
  <si>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</si>
  <si>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</si>
  <si>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</si>
  <si>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</si>
  <si>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</si>
  <si>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</si>
  <si>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</si>
  <si>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</si>
  <si>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</si>
  <si>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</si>
  <si>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</si>
  <si>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</si>
  <si>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</si>
  <si>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</si>
  <si>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</si>
  <si>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</si>
  <si>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</si>
  <si>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</si>
  <si>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</si>
  <si>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</si>
  <si>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</si>
  <si>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</si>
  <si>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</si>
  <si>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</si>
  <si>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</si>
  <si>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</si>
  <si>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</si>
  <si>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</si>
  <si>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</si>
  <si>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</si>
  <si>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</si>
  <si>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</si>
  <si>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</si>
  <si>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</si>
  <si>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</si>
  <si>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</si>
  <si>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</si>
  <si>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</si>
  <si>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</si>
  <si>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</si>
  <si>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</si>
  <si>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</si>
  <si>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</si>
  <si>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</si>
  <si>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</si>
  <si>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</si>
  <si>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</si>
  <si>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</si>
  <si>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</si>
  <si>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</si>
  <si>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</si>
  <si>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</si>
  <si>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</si>
  <si>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</si>
  <si>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</si>
  <si>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</si>
  <si>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</si>
  <si>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</si>
  <si>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</si>
  <si>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</si>
  <si>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</si>
  <si>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</si>
  <si>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</si>
  <si>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</si>
  <si>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</si>
  <si>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</si>
  <si>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</si>
  <si>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</si>
  <si>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</si>
  <si>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</si>
  <si>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</si>
  <si>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</si>
  <si>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</si>
  <si>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</si>
  <si>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</si>
  <si>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</si>
  <si>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</si>
  <si>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</si>
  <si>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</si>
  <si>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</si>
  <si>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</si>
  <si>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</si>
  <si>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</si>
  <si>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</si>
  <si>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</si>
  <si>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</si>
  <si>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</si>
  <si>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</si>
  <si>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</si>
  <si>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</si>
  <si>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</si>
  <si>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</si>
  <si>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</si>
  <si>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</si>
  <si>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</si>
  <si>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</si>
  <si>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</si>
  <si>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</si>
  <si>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</si>
  <si>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</si>
  <si>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</si>
  <si>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</si>
  <si>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</si>
  <si>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</si>
  <si>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</si>
  <si>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</si>
  <si>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</si>
  <si>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</si>
  <si>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</si>
  <si>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</si>
  <si>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</si>
  <si>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</si>
  <si>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</si>
  <si>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</si>
  <si>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</si>
  <si>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</si>
  <si>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</si>
  <si>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</si>
  <si>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</si>
  <si>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</si>
  <si>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</si>
  <si>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</si>
  <si>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</si>
  <si>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</si>
  <si>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</si>
  <si>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</si>
  <si>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</si>
  <si>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</si>
  <si>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</si>
  <si>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</si>
  <si>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</si>
  <si>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</si>
  <si>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</si>
  <si>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</si>
  <si>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</si>
  <si>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</si>
  <si>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</si>
  <si>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</si>
  <si>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</si>
  <si>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</si>
  <si>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</si>
  <si>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</si>
  <si>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</si>
  <si>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</si>
  <si>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</si>
  <si>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</si>
  <si>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</si>
  <si>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</si>
  <si>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</si>
  <si>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</si>
  <si>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</si>
  <si>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</si>
  <si>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</si>
  <si>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</si>
  <si>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</si>
  <si>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</si>
  <si>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</si>
  <si>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</si>
  <si>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</si>
  <si>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</si>
  <si>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</si>
  <si>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</si>
  <si>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</si>
  <si>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</si>
  <si>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</si>
  <si>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</si>
  <si>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</si>
  <si>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</si>
  <si>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</si>
  <si>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</si>
  <si>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</si>
  <si>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</si>
  <si>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</si>
  <si>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</si>
  <si>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</si>
  <si>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</si>
  <si>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</si>
  <si>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</si>
  <si>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</si>
  <si>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</si>
  <si>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</si>
  <si>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</si>
  <si>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</si>
  <si>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</si>
  <si>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</si>
  <si>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</si>
  <si>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</si>
  <si>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</si>
  <si>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</si>
  <si>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</si>
  <si>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</si>
  <si>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</si>
  <si>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</si>
  <si>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</si>
  <si>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</si>
  <si>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</si>
  <si>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</si>
  <si>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</si>
  <si>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</si>
  <si>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</si>
  <si>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</si>
  <si>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</si>
  <si>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</si>
  <si>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거래처코드</t>
    <phoneticPr fontId="1" type="noConversion"/>
  </si>
  <si>
    <t>JNK001</t>
    <phoneticPr fontId="1" type="noConversion"/>
  </si>
  <si>
    <t>JNK002</t>
  </si>
  <si>
    <t>JNK003</t>
  </si>
  <si>
    <t>SUB001</t>
    <phoneticPr fontId="1" type="noConversion"/>
  </si>
  <si>
    <t>SUB002</t>
  </si>
  <si>
    <t>SUB003</t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</si>
  <si>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</si>
  <si>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</si>
  <si>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</si>
  <si>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</si>
  <si>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</si>
  <si>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</si>
  <si>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</si>
  <si>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</si>
  <si>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</si>
  <si>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</si>
  <si>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</si>
  <si>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</si>
  <si>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</si>
  <si>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</si>
  <si>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</si>
  <si>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</si>
  <si>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</si>
  <si>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</si>
  <si>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</si>
  <si>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</si>
  <si>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</si>
  <si>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</si>
  <si>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</si>
  <si>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</si>
  <si>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</si>
  <si>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</si>
  <si>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</si>
  <si>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경*</t>
    <phoneticPr fontId="1" type="noConversion"/>
  </si>
  <si>
    <t>수량</t>
    <phoneticPr fontId="1" type="noConversion"/>
  </si>
  <si>
    <t>합격 최소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</si>
  <si>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</si>
  <si>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</si>
  <si>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</si>
  <si>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</si>
  <si>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</si>
  <si>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</si>
  <si>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성명</t>
    <phoneticPr fontId="1" type="noConversion"/>
  </si>
  <si>
    <t>불합격 최소</t>
    <phoneticPr fontId="1" type="noConversion"/>
  </si>
  <si>
    <t>전체 최소값</t>
    <phoneticPr fontId="1" type="noConversion"/>
  </si>
  <si>
    <t>(모두)</t>
  </si>
  <si>
    <t>행 레이블</t>
  </si>
  <si>
    <t>총합계</t>
  </si>
  <si>
    <t>열 레이블</t>
  </si>
  <si>
    <t>합계 : 금액</t>
  </si>
  <si>
    <t>*</t>
  </si>
  <si>
    <t>제품명</t>
    <phoneticPr fontId="1" type="noConversion"/>
  </si>
  <si>
    <t>판매가격</t>
    <phoneticPr fontId="1" type="noConversion"/>
  </si>
  <si>
    <t>판매수량</t>
    <phoneticPr fontId="1" type="noConversion"/>
  </si>
  <si>
    <t>수익</t>
    <phoneticPr fontId="1" type="noConversion"/>
  </si>
  <si>
    <t>할인율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</si>
</sst>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2" applyNumberFormat="1" applyFon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font>
        <b/>
        <i/>
        <u val="doubl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662940</xdr:colOff>
          <xdr:row>19</xdr:row>
          <xdr:rowOff>7620</xdr:rowOff>
        </xdr:from>
        <xdr:to>
          <xdr:col>3</xdr:col>
          <xdr:colOff>662940</xdr:colOff>
          <xdr:row>21</xdr:row>
          <xdr:rowOff>7620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762000</xdr:colOff>
      <xdr:row>19</xdr:row>
      <xdr:rowOff>0</xdr:rowOff>
    </xdr:from>
    <xdr:to>
      <xdr:col>6</xdr:col>
      <xdr:colOff>693420</xdr:colOff>
      <xdr:row>21</xdr:row>
      <xdr:rowOff>7620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EC594F9C-A0F0-E7F4-CEB4-3AA00701EDA0}"/>
            </a:ext>
          </a:extLst>
        </xdr:cNvPr>
        <xdr:cNvSpPr/>
      </xdr:nvSpPr>
      <xdr:spPr>
        <a:xfrm>
          <a:off x="3497580" y="4244340"/>
          <a:ext cx="137160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윤서" refreshedDate="45590.826173726855" createdVersion="8" refreshedVersion="8" minRefreshableVersion="3" recordCount="7" xr:uid="{AD617FD8-D40B-4C1C-B7F1-2C3C7336A50B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553682-4D98-4AFB-8978-9B4F48D6945F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4859FD-58EE-452E-B06F-58318787CEFF}" name="표1" displayName="표1" ref="A3:G21" totalsRowShown="0" headerRowDxfId="10" dataDxfId="8" headerRowBorderDxfId="9" tableBorderDxfId="7">
  <autoFilter ref="A3:G21" xr:uid="{184859FD-58EE-452E-B06F-58318787CEFF}"/>
  <tableColumns count="7">
    <tableColumn id="1" xr3:uid="{C9C054EA-572F-4111-8C82-199CD272B214}" name="성명" dataDxfId="6"/>
    <tableColumn id="2" xr3:uid="{C23335F4-7DEE-456D-9B5D-356FE4206E1D}" name="지원부서"/>
    <tableColumn id="3" xr3:uid="{738E0F97-07EB-4FE7-AF05-5A3A80A57187}" name="필기" dataDxfId="5"/>
    <tableColumn id="4" xr3:uid="{C3D9B66E-CDAA-4619-832B-D07118D2FFDE}" name="자격증" dataDxfId="4"/>
    <tableColumn id="5" xr3:uid="{DEBA5E4C-4110-4BE6-9F4F-A0709B25850E}" name="면접" dataDxfId="3"/>
    <tableColumn id="6" xr3:uid="{208BE9FB-D619-48BD-B318-4B6F1F7E1021}" name="평균" dataDxfId="2"/>
    <tableColumn id="7" xr3:uid="{1F42F722-15AB-4637-AE8A-49F8A6C78DB5}" name="결과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10" sqref="E10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317</v>
      </c>
      <c r="B3" s="1" t="s">
        <v>324</v>
      </c>
      <c r="C3" s="1" t="s">
        <v>331</v>
      </c>
      <c r="D3" s="1" t="s">
        <v>338</v>
      </c>
      <c r="E3" s="1" t="s">
        <v>345</v>
      </c>
    </row>
    <row r="4" spans="1:5" x14ac:dyDescent="0.4">
      <c r="A4" s="1" t="s">
        <v>318</v>
      </c>
      <c r="B4" s="1" t="s">
        <v>325</v>
      </c>
      <c r="C4" t="s">
        <v>332</v>
      </c>
      <c r="D4" s="1" t="s">
        <v>339</v>
      </c>
      <c r="E4" s="1" t="s">
        <v>346</v>
      </c>
    </row>
    <row r="5" spans="1:5" x14ac:dyDescent="0.4">
      <c r="A5" s="1" t="s">
        <v>319</v>
      </c>
      <c r="B5" s="1" t="s">
        <v>326</v>
      </c>
      <c r="C5" t="s">
        <v>333</v>
      </c>
      <c r="D5" s="1" t="s">
        <v>340</v>
      </c>
      <c r="E5" s="1" t="s">
        <v>346</v>
      </c>
    </row>
    <row r="6" spans="1:5" x14ac:dyDescent="0.4">
      <c r="A6" s="1" t="s">
        <v>320</v>
      </c>
      <c r="B6" s="1" t="s">
        <v>327</v>
      </c>
      <c r="C6" t="s">
        <v>334</v>
      </c>
      <c r="D6" s="1" t="s">
        <v>341</v>
      </c>
      <c r="E6" s="1" t="s">
        <v>347</v>
      </c>
    </row>
    <row r="7" spans="1:5" x14ac:dyDescent="0.4">
      <c r="A7" s="1" t="s">
        <v>321</v>
      </c>
      <c r="B7" s="1" t="s">
        <v>328</v>
      </c>
      <c r="C7" t="s">
        <v>335</v>
      </c>
      <c r="D7" s="1" t="s">
        <v>342</v>
      </c>
      <c r="E7" s="1" t="s">
        <v>348</v>
      </c>
    </row>
    <row r="8" spans="1:5" x14ac:dyDescent="0.4">
      <c r="A8" s="1" t="s">
        <v>322</v>
      </c>
      <c r="B8" s="1" t="s">
        <v>329</v>
      </c>
      <c r="C8" t="s">
        <v>336</v>
      </c>
      <c r="D8" s="1" t="s">
        <v>343</v>
      </c>
      <c r="E8" s="1" t="s">
        <v>349</v>
      </c>
    </row>
    <row r="9" spans="1:5" x14ac:dyDescent="0.4">
      <c r="A9" s="1" t="s">
        <v>323</v>
      </c>
      <c r="B9" s="1" t="s">
        <v>330</v>
      </c>
      <c r="C9" t="s">
        <v>337</v>
      </c>
      <c r="D9" s="1" t="s">
        <v>344</v>
      </c>
      <c r="E9" s="1" t="s">
        <v>349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2" workbookViewId="0">
      <selection activeCell="P24" sqref="P24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36" t="s">
        <v>279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4">
      <c r="A2" t="s">
        <v>280</v>
      </c>
    </row>
    <row r="3" spans="1:14" x14ac:dyDescent="0.4">
      <c r="A3" s="4" t="s">
        <v>166</v>
      </c>
      <c r="B3" s="4" t="s">
        <v>65</v>
      </c>
      <c r="C3" s="4" t="s">
        <v>281</v>
      </c>
      <c r="D3" s="4" t="s">
        <v>282</v>
      </c>
      <c r="E3" s="4" t="s">
        <v>283</v>
      </c>
      <c r="F3" s="4" t="s">
        <v>284</v>
      </c>
      <c r="G3" s="4" t="s">
        <v>285</v>
      </c>
      <c r="H3" s="4" t="s">
        <v>286</v>
      </c>
      <c r="I3" s="4" t="s">
        <v>287</v>
      </c>
      <c r="J3" s="4" t="s">
        <v>288</v>
      </c>
      <c r="K3" s="4" t="s">
        <v>289</v>
      </c>
      <c r="L3" s="4" t="s">
        <v>290</v>
      </c>
      <c r="M3" s="4" t="s">
        <v>291</v>
      </c>
      <c r="N3" s="4" t="s">
        <v>292</v>
      </c>
    </row>
    <row r="4" spans="1:14" x14ac:dyDescent="0.4">
      <c r="A4" s="4" t="s">
        <v>293</v>
      </c>
      <c r="B4" s="4" t="s">
        <v>294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295</v>
      </c>
      <c r="B5" s="4" t="s">
        <v>294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299</v>
      </c>
      <c r="B6" s="4" t="s">
        <v>296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177</v>
      </c>
      <c r="B7" s="4" t="s">
        <v>297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180</v>
      </c>
      <c r="B8" s="4" t="s">
        <v>294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300</v>
      </c>
      <c r="B9" s="4" t="s">
        <v>296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174</v>
      </c>
      <c r="B10" s="4" t="s">
        <v>297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298</v>
      </c>
      <c r="B11" s="4" t="s">
        <v>297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sqref="A1:H1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24" t="s">
        <v>107</v>
      </c>
      <c r="B1" s="24"/>
      <c r="C1" s="24"/>
      <c r="D1" s="24"/>
      <c r="E1" s="24"/>
      <c r="F1" s="24"/>
      <c r="G1" s="24"/>
      <c r="H1" s="24"/>
    </row>
    <row r="2" spans="1:8" ht="18" thickTop="1" x14ac:dyDescent="0.4"/>
    <row r="3" spans="1:8" x14ac:dyDescent="0.4">
      <c r="A3" s="25" t="s">
        <v>2</v>
      </c>
      <c r="B3" s="25" t="s">
        <v>108</v>
      </c>
      <c r="C3" s="25" t="s">
        <v>109</v>
      </c>
      <c r="D3" s="25" t="s">
        <v>110</v>
      </c>
      <c r="E3" s="25" t="s">
        <v>19</v>
      </c>
      <c r="F3" s="25" t="s">
        <v>111</v>
      </c>
      <c r="G3" s="25" t="s">
        <v>112</v>
      </c>
      <c r="H3" s="25" t="s">
        <v>113</v>
      </c>
    </row>
    <row r="4" spans="1:8" x14ac:dyDescent="0.4">
      <c r="A4" s="35" t="s">
        <v>114</v>
      </c>
      <c r="B4" s="25" t="s">
        <v>115</v>
      </c>
      <c r="C4" s="25" t="s">
        <v>116</v>
      </c>
      <c r="D4" s="26">
        <v>500</v>
      </c>
      <c r="E4" s="26">
        <v>450</v>
      </c>
      <c r="F4" s="26">
        <v>50</v>
      </c>
      <c r="G4" s="27" t="s">
        <v>117</v>
      </c>
      <c r="H4" s="28">
        <v>150000</v>
      </c>
    </row>
    <row r="5" spans="1:8" x14ac:dyDescent="0.4">
      <c r="A5" s="35"/>
      <c r="B5" s="25" t="s">
        <v>118</v>
      </c>
      <c r="C5" s="25" t="s">
        <v>119</v>
      </c>
      <c r="D5" s="26">
        <v>250</v>
      </c>
      <c r="E5" s="26">
        <v>220</v>
      </c>
      <c r="F5" s="26">
        <v>30</v>
      </c>
      <c r="G5" s="27" t="s">
        <v>120</v>
      </c>
      <c r="H5" s="28">
        <v>90000</v>
      </c>
    </row>
    <row r="6" spans="1:8" x14ac:dyDescent="0.4">
      <c r="A6" s="35" t="s">
        <v>121</v>
      </c>
      <c r="B6" s="25" t="s">
        <v>122</v>
      </c>
      <c r="C6" s="25" t="s">
        <v>123</v>
      </c>
      <c r="D6" s="26">
        <v>350</v>
      </c>
      <c r="E6" s="26">
        <v>320</v>
      </c>
      <c r="F6" s="26">
        <v>30</v>
      </c>
      <c r="G6" s="27" t="s">
        <v>120</v>
      </c>
      <c r="H6" s="28">
        <v>90000</v>
      </c>
    </row>
    <row r="7" spans="1:8" x14ac:dyDescent="0.4">
      <c r="A7" s="35"/>
      <c r="B7" s="25" t="s">
        <v>124</v>
      </c>
      <c r="C7" s="25" t="s">
        <v>125</v>
      </c>
      <c r="D7" s="26">
        <v>250</v>
      </c>
      <c r="E7" s="26">
        <v>230</v>
      </c>
      <c r="F7" s="26">
        <v>20</v>
      </c>
      <c r="G7" s="27" t="s">
        <v>126</v>
      </c>
      <c r="H7" s="28">
        <v>60000</v>
      </c>
    </row>
    <row r="8" spans="1:8" x14ac:dyDescent="0.4">
      <c r="A8" s="35" t="s">
        <v>127</v>
      </c>
      <c r="B8" s="25" t="s">
        <v>128</v>
      </c>
      <c r="C8" s="25" t="s">
        <v>129</v>
      </c>
      <c r="D8" s="26">
        <v>300</v>
      </c>
      <c r="E8" s="26">
        <v>280</v>
      </c>
      <c r="F8" s="26">
        <v>20</v>
      </c>
      <c r="G8" s="27" t="s">
        <v>126</v>
      </c>
      <c r="H8" s="28">
        <v>60000</v>
      </c>
    </row>
    <row r="9" spans="1:8" x14ac:dyDescent="0.4">
      <c r="A9" s="35"/>
      <c r="B9" s="25" t="s">
        <v>130</v>
      </c>
      <c r="C9" s="25" t="s">
        <v>131</v>
      </c>
      <c r="D9" s="26">
        <v>200</v>
      </c>
      <c r="E9" s="26">
        <v>175</v>
      </c>
      <c r="F9" s="26">
        <v>25</v>
      </c>
      <c r="G9" s="27" t="s">
        <v>117</v>
      </c>
      <c r="H9" s="28">
        <v>75000</v>
      </c>
    </row>
    <row r="10" spans="1:8" x14ac:dyDescent="0.4">
      <c r="A10" s="35" t="s">
        <v>132</v>
      </c>
      <c r="B10" s="25" t="s">
        <v>133</v>
      </c>
      <c r="C10" s="25" t="s">
        <v>134</v>
      </c>
      <c r="D10" s="26">
        <v>300</v>
      </c>
      <c r="E10" s="26">
        <v>290</v>
      </c>
      <c r="F10" s="26">
        <v>10</v>
      </c>
      <c r="G10" s="27" t="s">
        <v>135</v>
      </c>
      <c r="H10" s="28">
        <v>30000</v>
      </c>
    </row>
    <row r="11" spans="1:8" x14ac:dyDescent="0.4">
      <c r="A11" s="35"/>
      <c r="B11" s="25" t="s">
        <v>136</v>
      </c>
      <c r="C11" s="25" t="s">
        <v>137</v>
      </c>
      <c r="D11" s="26">
        <v>200</v>
      </c>
      <c r="E11" s="26">
        <v>170</v>
      </c>
      <c r="F11" s="26">
        <v>30</v>
      </c>
      <c r="G11" s="27" t="s">
        <v>120</v>
      </c>
      <c r="H11" s="28">
        <v>90000</v>
      </c>
    </row>
    <row r="12" spans="1:8" x14ac:dyDescent="0.4">
      <c r="A12" s="35" t="s">
        <v>138</v>
      </c>
      <c r="B12" s="25" t="s">
        <v>139</v>
      </c>
      <c r="C12" s="25" t="s">
        <v>140</v>
      </c>
      <c r="D12" s="26">
        <v>400</v>
      </c>
      <c r="E12" s="26">
        <v>350</v>
      </c>
      <c r="F12" s="26">
        <v>50</v>
      </c>
      <c r="G12" s="27" t="s">
        <v>117</v>
      </c>
      <c r="H12" s="28">
        <v>150000</v>
      </c>
    </row>
    <row r="13" spans="1:8" x14ac:dyDescent="0.4">
      <c r="A13" s="35"/>
      <c r="B13" s="25" t="s">
        <v>141</v>
      </c>
      <c r="C13" s="25" t="s">
        <v>142</v>
      </c>
      <c r="D13" s="26">
        <v>250</v>
      </c>
      <c r="E13" s="26">
        <v>230</v>
      </c>
      <c r="F13" s="26">
        <v>20</v>
      </c>
      <c r="G13" s="27" t="s">
        <v>126</v>
      </c>
      <c r="H13" s="28">
        <v>60000</v>
      </c>
    </row>
  </sheetData>
  <mergeCells count="5">
    <mergeCell ref="A4:A5"/>
    <mergeCell ref="A6:A7"/>
    <mergeCell ref="A8:A9"/>
    <mergeCell ref="A10:A11"/>
    <mergeCell ref="A12:A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7.399999999999999" x14ac:dyDescent="0.4"/>
  <sheetData>
    <row r="1" spans="1:8" ht="21" x14ac:dyDescent="0.4">
      <c r="A1" s="36" t="s">
        <v>143</v>
      </c>
      <c r="B1" s="36"/>
      <c r="C1" s="36"/>
      <c r="D1" s="36"/>
      <c r="E1" s="36"/>
      <c r="F1" s="36"/>
      <c r="G1" s="36"/>
      <c r="H1" s="36"/>
    </row>
    <row r="2" spans="1:8" x14ac:dyDescent="0.4">
      <c r="A2" t="s">
        <v>144</v>
      </c>
      <c r="H2" s="8" t="s">
        <v>145</v>
      </c>
    </row>
    <row r="3" spans="1:8" x14ac:dyDescent="0.4">
      <c r="A3" s="4" t="s">
        <v>38</v>
      </c>
      <c r="B3" s="4" t="s">
        <v>146</v>
      </c>
      <c r="C3" s="4" t="s">
        <v>147</v>
      </c>
      <c r="D3" s="4" t="s">
        <v>148</v>
      </c>
      <c r="E3" s="4" t="s">
        <v>149</v>
      </c>
      <c r="F3" s="4" t="s">
        <v>150</v>
      </c>
      <c r="G3" s="4" t="s">
        <v>151</v>
      </c>
      <c r="H3" s="4" t="s">
        <v>152</v>
      </c>
    </row>
    <row r="4" spans="1:8" x14ac:dyDescent="0.4">
      <c r="A4" s="4" t="s">
        <v>153</v>
      </c>
      <c r="B4" s="4" t="s">
        <v>114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4">
      <c r="A5" s="4" t="s">
        <v>154</v>
      </c>
      <c r="B5" s="4" t="s">
        <v>121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155</v>
      </c>
      <c r="B6" s="4" t="s">
        <v>138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4">
      <c r="A7" s="4" t="s">
        <v>156</v>
      </c>
      <c r="B7" s="4" t="s">
        <v>138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4">
      <c r="A8" s="4" t="s">
        <v>157</v>
      </c>
      <c r="B8" s="4" t="s">
        <v>132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4">
      <c r="A9" s="4" t="s">
        <v>158</v>
      </c>
      <c r="B9" s="4" t="s">
        <v>121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4">
      <c r="A10" s="4" t="s">
        <v>159</v>
      </c>
      <c r="B10" s="4" t="s">
        <v>114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4">
      <c r="A11" s="4" t="s">
        <v>160</v>
      </c>
      <c r="B11" s="4" t="s">
        <v>161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4">
      <c r="A12" s="4" t="s">
        <v>162</v>
      </c>
      <c r="B12" s="4" t="s">
        <v>114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topLeftCell="A3" workbookViewId="0">
      <selection activeCell="F19" sqref="F19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36" t="s">
        <v>163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164</v>
      </c>
      <c r="B3" s="4" t="s">
        <v>165</v>
      </c>
      <c r="C3" s="4" t="s">
        <v>166</v>
      </c>
      <c r="D3" s="4" t="s">
        <v>167</v>
      </c>
      <c r="E3" s="4" t="s">
        <v>168</v>
      </c>
      <c r="F3" s="4" t="s">
        <v>169</v>
      </c>
      <c r="G3" s="4" t="s">
        <v>170</v>
      </c>
      <c r="H3" s="4" t="s">
        <v>150</v>
      </c>
      <c r="I3" s="4" t="s">
        <v>171</v>
      </c>
    </row>
    <row r="4" spans="1:9" x14ac:dyDescent="0.4">
      <c r="A4" s="4" t="s">
        <v>172</v>
      </c>
      <c r="B4" s="4" t="s">
        <v>173</v>
      </c>
      <c r="C4" s="4" t="s">
        <v>174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">
      <c r="A5" s="4" t="s">
        <v>175</v>
      </c>
      <c r="B5" s="4" t="s">
        <v>176</v>
      </c>
      <c r="C5" s="4" t="s">
        <v>177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">
      <c r="A6" s="4" t="s">
        <v>178</v>
      </c>
      <c r="B6" s="4" t="s">
        <v>179</v>
      </c>
      <c r="C6" s="4" t="s">
        <v>180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">
      <c r="A7" s="4" t="s">
        <v>181</v>
      </c>
      <c r="B7" s="4" t="s">
        <v>182</v>
      </c>
      <c r="C7" s="4" t="s">
        <v>174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">
      <c r="A8" s="4" t="s">
        <v>183</v>
      </c>
      <c r="B8" s="4" t="s">
        <v>184</v>
      </c>
      <c r="C8" s="4" t="s">
        <v>177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">
      <c r="A9" s="4" t="s">
        <v>185</v>
      </c>
      <c r="B9" s="4" t="s">
        <v>186</v>
      </c>
      <c r="C9" s="4" t="s">
        <v>180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">
      <c r="A10" s="4" t="s">
        <v>187</v>
      </c>
      <c r="B10" s="4" t="s">
        <v>188</v>
      </c>
      <c r="C10" s="4" t="s">
        <v>174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">
      <c r="A11" s="4" t="s">
        <v>189</v>
      </c>
      <c r="B11" s="4" t="s">
        <v>190</v>
      </c>
      <c r="C11" s="4" t="s">
        <v>177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">
      <c r="A12" s="4" t="s">
        <v>191</v>
      </c>
      <c r="B12" s="4" t="s">
        <v>192</v>
      </c>
      <c r="C12" s="4" t="s">
        <v>180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">
      <c r="A13" s="37" t="s">
        <v>194</v>
      </c>
      <c r="B13" s="37"/>
      <c r="C13" s="37"/>
      <c r="D13" s="37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">
      <c r="A14" t="s">
        <v>195</v>
      </c>
      <c r="C14" s="11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350</v>
      </c>
      <c r="B17" s="1" t="s">
        <v>352</v>
      </c>
      <c r="C17" s="1" t="s">
        <v>352</v>
      </c>
      <c r="D17" s="1"/>
    </row>
    <row r="18" spans="1:5" x14ac:dyDescent="0.4">
      <c r="A18" s="1" t="s">
        <v>351</v>
      </c>
      <c r="B18" s="1" t="b">
        <f>E4&gt;=50</f>
        <v>1</v>
      </c>
      <c r="C18" s="1" t="b">
        <f>E4&lt;=100</f>
        <v>1</v>
      </c>
      <c r="D18" s="1"/>
    </row>
    <row r="19" spans="1:5" x14ac:dyDescent="0.4">
      <c r="A19" s="1"/>
      <c r="B19" s="1"/>
      <c r="C19" s="1"/>
      <c r="D19" s="1"/>
    </row>
    <row r="21" spans="1:5" x14ac:dyDescent="0.4">
      <c r="A21" t="s">
        <v>369</v>
      </c>
      <c r="B21" t="s">
        <v>370</v>
      </c>
      <c r="C21" t="s">
        <v>371</v>
      </c>
      <c r="D21" t="s">
        <v>372</v>
      </c>
      <c r="E21" t="s">
        <v>373</v>
      </c>
    </row>
    <row r="22" spans="1:5" x14ac:dyDescent="0.4">
      <c r="A22" s="4" t="s">
        <v>174</v>
      </c>
      <c r="B22" s="6">
        <v>15000</v>
      </c>
      <c r="C22" s="4">
        <v>100</v>
      </c>
      <c r="D22" s="6">
        <v>450000</v>
      </c>
      <c r="E22" s="9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workbookViewId="0">
      <selection activeCell="C26" sqref="C26:C35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9" max="9" width="10.59765625" bestFit="1" customWidth="1"/>
    <col min="10" max="11" width="11.59765625" customWidth="1"/>
  </cols>
  <sheetData>
    <row r="1" spans="1:11" x14ac:dyDescent="0.4">
      <c r="A1" s="2" t="s">
        <v>29</v>
      </c>
      <c r="B1" s="3" t="s">
        <v>3</v>
      </c>
      <c r="G1" s="2" t="s">
        <v>30</v>
      </c>
      <c r="H1" s="3" t="s">
        <v>17</v>
      </c>
    </row>
    <row r="2" spans="1:11" x14ac:dyDescent="0.4">
      <c r="A2" s="4" t="s">
        <v>4</v>
      </c>
      <c r="B2" s="4" t="s">
        <v>5</v>
      </c>
      <c r="C2" s="4" t="s">
        <v>6</v>
      </c>
      <c r="D2" s="4" t="s">
        <v>28</v>
      </c>
      <c r="E2" s="5" t="s">
        <v>7</v>
      </c>
      <c r="G2" s="4" t="s">
        <v>18</v>
      </c>
      <c r="H2" s="4" t="s">
        <v>19</v>
      </c>
      <c r="I2" s="4" t="s">
        <v>20</v>
      </c>
    </row>
    <row r="3" spans="1:11" x14ac:dyDescent="0.4">
      <c r="A3" s="4" t="s">
        <v>8</v>
      </c>
      <c r="B3" s="4">
        <v>55</v>
      </c>
      <c r="C3" s="4">
        <v>77</v>
      </c>
      <c r="D3" s="4">
        <v>95</v>
      </c>
      <c r="E3" s="4" t="str">
        <f>IF(AND(AVERAGE(B3:D3)&gt;=70,B3&gt;=50,C3&gt;=50,D3&gt;=50),"합격","불합격")</f>
        <v>합격</v>
      </c>
      <c r="G3" s="4" t="s">
        <v>21</v>
      </c>
      <c r="H3" s="4">
        <v>135</v>
      </c>
      <c r="I3" s="6">
        <v>1147500</v>
      </c>
    </row>
    <row r="4" spans="1:11" x14ac:dyDescent="0.4">
      <c r="A4" s="4" t="s">
        <v>10</v>
      </c>
      <c r="B4" s="4">
        <v>45</v>
      </c>
      <c r="C4" s="4">
        <v>80</v>
      </c>
      <c r="D4" s="4">
        <v>60</v>
      </c>
      <c r="E4" s="4" t="str">
        <f t="shared" ref="E4:E9" si="0">IF(AND(AVERAGE(B4:D4)&gt;=70,B4&gt;=50,C4&gt;=50,D4&gt;=50),"합격","불합격")</f>
        <v>불합격</v>
      </c>
      <c r="G4" s="4" t="s">
        <v>22</v>
      </c>
      <c r="H4" s="4">
        <v>87</v>
      </c>
      <c r="I4" s="6">
        <v>1000500</v>
      </c>
    </row>
    <row r="5" spans="1:11" x14ac:dyDescent="0.4">
      <c r="A5" s="4" t="s">
        <v>12</v>
      </c>
      <c r="B5" s="4">
        <v>54</v>
      </c>
      <c r="C5" s="4">
        <v>98</v>
      </c>
      <c r="D5" s="4">
        <v>67</v>
      </c>
      <c r="E5" s="4" t="str">
        <f t="shared" si="0"/>
        <v>합격</v>
      </c>
      <c r="G5" s="4" t="s">
        <v>23</v>
      </c>
      <c r="H5" s="4">
        <v>168</v>
      </c>
      <c r="I5" s="6">
        <v>1344000</v>
      </c>
    </row>
    <row r="6" spans="1:11" x14ac:dyDescent="0.4">
      <c r="A6" s="4" t="s">
        <v>13</v>
      </c>
      <c r="B6" s="4">
        <v>68</v>
      </c>
      <c r="C6" s="4">
        <v>56</v>
      </c>
      <c r="D6" s="4">
        <v>89</v>
      </c>
      <c r="E6" s="4" t="str">
        <f t="shared" si="0"/>
        <v>합격</v>
      </c>
      <c r="G6" s="4" t="s">
        <v>24</v>
      </c>
      <c r="H6" s="4">
        <v>210</v>
      </c>
      <c r="I6" s="6">
        <v>945000</v>
      </c>
    </row>
    <row r="7" spans="1:11" x14ac:dyDescent="0.4">
      <c r="A7" s="4" t="s">
        <v>14</v>
      </c>
      <c r="B7" s="4">
        <v>45</v>
      </c>
      <c r="C7" s="4">
        <v>67</v>
      </c>
      <c r="D7" s="4">
        <v>55</v>
      </c>
      <c r="E7" s="4" t="str">
        <f t="shared" si="0"/>
        <v>불합격</v>
      </c>
      <c r="G7" s="4" t="s">
        <v>25</v>
      </c>
      <c r="H7" s="4">
        <v>109</v>
      </c>
      <c r="I7" s="6">
        <v>654000</v>
      </c>
      <c r="J7" s="38" t="s">
        <v>31</v>
      </c>
      <c r="K7" s="39"/>
    </row>
    <row r="8" spans="1:11" x14ac:dyDescent="0.4">
      <c r="A8" s="4" t="s">
        <v>15</v>
      </c>
      <c r="B8" s="4">
        <v>80</v>
      </c>
      <c r="C8" s="4">
        <v>88</v>
      </c>
      <c r="D8" s="4">
        <v>92</v>
      </c>
      <c r="E8" s="4" t="str">
        <f t="shared" si="0"/>
        <v>합격</v>
      </c>
      <c r="G8" s="4" t="s">
        <v>26</v>
      </c>
      <c r="H8" s="4">
        <v>264</v>
      </c>
      <c r="I8" s="6">
        <v>1452000</v>
      </c>
      <c r="J8" s="39"/>
      <c r="K8" s="39"/>
    </row>
    <row r="9" spans="1:11" x14ac:dyDescent="0.4">
      <c r="A9" s="4" t="s">
        <v>16</v>
      </c>
      <c r="B9" s="4">
        <v>90</v>
      </c>
      <c r="C9" s="4">
        <v>45</v>
      </c>
      <c r="D9" s="4">
        <v>88</v>
      </c>
      <c r="E9" s="4" t="str">
        <f t="shared" si="0"/>
        <v>불합격</v>
      </c>
      <c r="G9" s="4" t="s">
        <v>27</v>
      </c>
      <c r="H9" s="4">
        <v>67</v>
      </c>
      <c r="I9" s="6">
        <v>435500</v>
      </c>
      <c r="J9" s="37" t="str">
        <f>COUNTIFS(I3:I9,"&gt;1000000",H3:H9,"&gt;="&amp;AVERAGE(H3:H9))&amp;"개"</f>
        <v>2개</v>
      </c>
      <c r="K9" s="37"/>
    </row>
    <row r="11" spans="1:11" x14ac:dyDescent="0.4">
      <c r="A11" s="22" t="s">
        <v>301</v>
      </c>
      <c r="B11" s="3" t="s">
        <v>302</v>
      </c>
      <c r="G11" s="2" t="s">
        <v>35</v>
      </c>
      <c r="H11" s="3" t="s">
        <v>36</v>
      </c>
    </row>
    <row r="12" spans="1:11" x14ac:dyDescent="0.4">
      <c r="A12" s="4" t="s">
        <v>303</v>
      </c>
      <c r="B12" s="4" t="s">
        <v>314</v>
      </c>
      <c r="C12" s="4" t="s">
        <v>315</v>
      </c>
      <c r="D12" s="5" t="s">
        <v>316</v>
      </c>
      <c r="G12" s="4" t="s">
        <v>37</v>
      </c>
      <c r="H12" s="4" t="s">
        <v>38</v>
      </c>
      <c r="I12" s="5" t="s">
        <v>39</v>
      </c>
      <c r="J12" s="4" t="s">
        <v>40</v>
      </c>
    </row>
    <row r="13" spans="1:11" x14ac:dyDescent="0.4">
      <c r="A13" s="4" t="s">
        <v>304</v>
      </c>
      <c r="B13" s="7">
        <v>45055</v>
      </c>
      <c r="C13" s="4">
        <v>7</v>
      </c>
      <c r="D13" s="4" t="str">
        <f>MONTH(WORKDAY(B13,C13))&amp;"/"&amp;DAY(WORKDAY(B13,C13))</f>
        <v>5/18</v>
      </c>
      <c r="G13" s="4" t="s">
        <v>41</v>
      </c>
      <c r="H13" s="4" t="s">
        <v>42</v>
      </c>
      <c r="I13" s="4" t="str">
        <f>VLOOKUP(LEFT(G13,1),$G$26:$H$28,2,FALSE)&amp;RIGHT(G13,1)&amp;"팀"</f>
        <v>판매2팀</v>
      </c>
      <c r="J13" s="4" t="s">
        <v>43</v>
      </c>
    </row>
    <row r="14" spans="1:11" x14ac:dyDescent="0.4">
      <c r="A14" s="4" t="s">
        <v>305</v>
      </c>
      <c r="B14" s="7">
        <v>45057</v>
      </c>
      <c r="C14" s="4">
        <v>8</v>
      </c>
      <c r="D14" s="4" t="str">
        <f t="shared" ref="D14:D22" si="1">MONTH(WORKDAY(B14,C14))&amp;"/"&amp;DAY(WORKDAY(B14,C14))</f>
        <v>5/23</v>
      </c>
      <c r="G14" s="4" t="s">
        <v>44</v>
      </c>
      <c r="H14" s="4" t="s">
        <v>45</v>
      </c>
      <c r="I14" s="4" t="str">
        <f t="shared" ref="I14:I21" si="2">VLOOKUP(LEFT(G14,1),$G$26:$H$28,2,FALSE)&amp;RIGHT(G14,1)&amp;"팀"</f>
        <v>판매3팀</v>
      </c>
      <c r="J14" s="4" t="s">
        <v>46</v>
      </c>
    </row>
    <row r="15" spans="1:11" x14ac:dyDescent="0.4">
      <c r="A15" s="4" t="s">
        <v>306</v>
      </c>
      <c r="B15" s="7">
        <v>45061</v>
      </c>
      <c r="C15" s="4">
        <v>5</v>
      </c>
      <c r="D15" s="4" t="str">
        <f t="shared" si="1"/>
        <v>5/22</v>
      </c>
      <c r="G15" s="4" t="s">
        <v>47</v>
      </c>
      <c r="H15" s="4" t="s">
        <v>48</v>
      </c>
      <c r="I15" s="4" t="str">
        <f t="shared" si="2"/>
        <v>관리2팀</v>
      </c>
      <c r="J15" s="4" t="s">
        <v>49</v>
      </c>
    </row>
    <row r="16" spans="1:11" x14ac:dyDescent="0.4">
      <c r="A16" s="4" t="s">
        <v>307</v>
      </c>
      <c r="B16" s="7">
        <v>45062</v>
      </c>
      <c r="C16" s="4">
        <v>9</v>
      </c>
      <c r="D16" s="4" t="str">
        <f t="shared" si="1"/>
        <v>5/29</v>
      </c>
      <c r="G16" s="4" t="s">
        <v>50</v>
      </c>
      <c r="H16" s="4" t="s">
        <v>51</v>
      </c>
      <c r="I16" s="4" t="str">
        <f t="shared" si="2"/>
        <v>관리1팀</v>
      </c>
      <c r="J16" s="4" t="s">
        <v>46</v>
      </c>
    </row>
    <row r="17" spans="1:10" x14ac:dyDescent="0.4">
      <c r="A17" s="4" t="s">
        <v>308</v>
      </c>
      <c r="B17" s="7">
        <v>45068</v>
      </c>
      <c r="C17" s="4">
        <v>6</v>
      </c>
      <c r="D17" s="4" t="str">
        <f t="shared" si="1"/>
        <v>5/30</v>
      </c>
      <c r="G17" s="4" t="s">
        <v>52</v>
      </c>
      <c r="H17" s="4" t="s">
        <v>53</v>
      </c>
      <c r="I17" s="4" t="str">
        <f t="shared" si="2"/>
        <v>영업2팀</v>
      </c>
      <c r="J17" s="4" t="s">
        <v>49</v>
      </c>
    </row>
    <row r="18" spans="1:10" x14ac:dyDescent="0.4">
      <c r="A18" s="4" t="s">
        <v>309</v>
      </c>
      <c r="B18" s="7">
        <v>45068</v>
      </c>
      <c r="C18" s="4">
        <v>7</v>
      </c>
      <c r="D18" s="4" t="str">
        <f t="shared" si="1"/>
        <v>5/31</v>
      </c>
      <c r="G18" s="4" t="s">
        <v>54</v>
      </c>
      <c r="H18" s="4" t="s">
        <v>55</v>
      </c>
      <c r="I18" s="4" t="str">
        <f t="shared" si="2"/>
        <v>관리3팀</v>
      </c>
      <c r="J18" s="4" t="s">
        <v>43</v>
      </c>
    </row>
    <row r="19" spans="1:10" x14ac:dyDescent="0.4">
      <c r="A19" s="4" t="s">
        <v>310</v>
      </c>
      <c r="B19" s="7">
        <v>45071</v>
      </c>
      <c r="C19" s="4">
        <v>5</v>
      </c>
      <c r="D19" s="4" t="str">
        <f t="shared" si="1"/>
        <v>6/1</v>
      </c>
      <c r="G19" s="4" t="s">
        <v>56</v>
      </c>
      <c r="H19" s="4" t="s">
        <v>57</v>
      </c>
      <c r="I19" s="4" t="str">
        <f t="shared" si="2"/>
        <v>영업1팀</v>
      </c>
      <c r="J19" s="4" t="s">
        <v>49</v>
      </c>
    </row>
    <row r="20" spans="1:10" x14ac:dyDescent="0.4">
      <c r="A20" s="4" t="s">
        <v>311</v>
      </c>
      <c r="B20" s="7">
        <v>45072</v>
      </c>
      <c r="C20" s="4">
        <v>9</v>
      </c>
      <c r="D20" s="4" t="str">
        <f t="shared" si="1"/>
        <v>6/8</v>
      </c>
      <c r="G20" s="4" t="s">
        <v>58</v>
      </c>
      <c r="H20" s="4" t="s">
        <v>59</v>
      </c>
      <c r="I20" s="4" t="str">
        <f t="shared" si="2"/>
        <v>판매1팀</v>
      </c>
      <c r="J20" s="4" t="s">
        <v>43</v>
      </c>
    </row>
    <row r="21" spans="1:10" x14ac:dyDescent="0.4">
      <c r="A21" s="4" t="s">
        <v>312</v>
      </c>
      <c r="B21" s="7">
        <v>45075</v>
      </c>
      <c r="C21" s="4">
        <v>8</v>
      </c>
      <c r="D21" s="4" t="str">
        <f t="shared" si="1"/>
        <v>6/8</v>
      </c>
      <c r="G21" s="4" t="s">
        <v>60</v>
      </c>
      <c r="H21" s="4" t="s">
        <v>61</v>
      </c>
      <c r="I21" s="4" t="str">
        <f t="shared" si="2"/>
        <v>영업3팀</v>
      </c>
      <c r="J21" s="4" t="s">
        <v>46</v>
      </c>
    </row>
    <row r="22" spans="1:10" x14ac:dyDescent="0.4">
      <c r="A22" s="4" t="s">
        <v>313</v>
      </c>
      <c r="B22" s="7">
        <v>45076</v>
      </c>
      <c r="C22" s="4">
        <v>6</v>
      </c>
      <c r="D22" s="4" t="str">
        <f t="shared" si="1"/>
        <v>6/7</v>
      </c>
      <c r="G22" s="4" t="s">
        <v>62</v>
      </c>
      <c r="H22" s="4" t="s">
        <v>63</v>
      </c>
      <c r="I22" s="4" t="str">
        <f>VLOOKUP(LEFT(G22,1),$G$26:$H$28,2,FALSE)&amp;RIGHT(G22,1)&amp;"팀"</f>
        <v>영업4팀</v>
      </c>
      <c r="J22" s="4" t="s">
        <v>49</v>
      </c>
    </row>
    <row r="24" spans="1:10" x14ac:dyDescent="0.4">
      <c r="A24" s="2" t="s">
        <v>73</v>
      </c>
      <c r="B24" s="3" t="s">
        <v>74</v>
      </c>
      <c r="G24" s="40" t="s">
        <v>72</v>
      </c>
      <c r="H24" s="40"/>
    </row>
    <row r="25" spans="1:10" x14ac:dyDescent="0.4">
      <c r="A25" s="4" t="s">
        <v>4</v>
      </c>
      <c r="B25" s="4" t="s">
        <v>32</v>
      </c>
      <c r="C25" s="5" t="s">
        <v>75</v>
      </c>
      <c r="D25" s="4" t="s">
        <v>76</v>
      </c>
      <c r="E25" s="4" t="s">
        <v>37</v>
      </c>
      <c r="G25" s="4" t="s">
        <v>64</v>
      </c>
      <c r="H25" s="4" t="s">
        <v>65</v>
      </c>
    </row>
    <row r="26" spans="1:10" x14ac:dyDescent="0.4">
      <c r="A26" s="4" t="s">
        <v>77</v>
      </c>
      <c r="B26" s="4" t="s">
        <v>34</v>
      </c>
      <c r="C26" s="4" t="str">
        <f>MID(E26,1,SEARCH("-",E26,1)-1)</f>
        <v>기획1</v>
      </c>
      <c r="D26" s="4" t="s">
        <v>97</v>
      </c>
      <c r="E26" s="4" t="s">
        <v>78</v>
      </c>
      <c r="G26" s="4" t="s">
        <v>66</v>
      </c>
      <c r="H26" s="4" t="s">
        <v>67</v>
      </c>
    </row>
    <row r="27" spans="1:10" x14ac:dyDescent="0.4">
      <c r="A27" s="4" t="s">
        <v>79</v>
      </c>
      <c r="B27" s="4" t="s">
        <v>34</v>
      </c>
      <c r="C27" s="4" t="str">
        <f t="shared" ref="C27:C35" si="3">MID(E27,1,SEARCH("-",E27,1)-1)</f>
        <v>생산1</v>
      </c>
      <c r="D27" s="4" t="s">
        <v>98</v>
      </c>
      <c r="E27" s="4" t="s">
        <v>80</v>
      </c>
      <c r="G27" s="4" t="s">
        <v>68</v>
      </c>
      <c r="H27" s="4" t="s">
        <v>69</v>
      </c>
    </row>
    <row r="28" spans="1:10" x14ac:dyDescent="0.4">
      <c r="A28" s="4" t="s">
        <v>81</v>
      </c>
      <c r="B28" s="4" t="s">
        <v>33</v>
      </c>
      <c r="C28" s="4" t="str">
        <f t="shared" si="3"/>
        <v>영업</v>
      </c>
      <c r="D28" s="4" t="s">
        <v>99</v>
      </c>
      <c r="E28" s="4" t="s">
        <v>82</v>
      </c>
      <c r="G28" s="4" t="s">
        <v>70</v>
      </c>
      <c r="H28" s="4" t="s">
        <v>71</v>
      </c>
    </row>
    <row r="29" spans="1:10" x14ac:dyDescent="0.4">
      <c r="A29" s="4" t="s">
        <v>83</v>
      </c>
      <c r="B29" s="4" t="s">
        <v>33</v>
      </c>
      <c r="C29" s="4" t="str">
        <f t="shared" si="3"/>
        <v>홍보</v>
      </c>
      <c r="D29" s="4" t="s">
        <v>100</v>
      </c>
      <c r="E29" s="4" t="s">
        <v>84</v>
      </c>
    </row>
    <row r="30" spans="1:10" x14ac:dyDescent="0.4">
      <c r="A30" s="4" t="s">
        <v>85</v>
      </c>
      <c r="B30" s="4" t="s">
        <v>34</v>
      </c>
      <c r="C30" s="4" t="str">
        <f t="shared" si="3"/>
        <v>기획2</v>
      </c>
      <c r="D30" s="4" t="s">
        <v>101</v>
      </c>
      <c r="E30" s="4" t="s">
        <v>86</v>
      </c>
    </row>
    <row r="31" spans="1:10" x14ac:dyDescent="0.4">
      <c r="A31" s="4" t="s">
        <v>87</v>
      </c>
      <c r="B31" s="4" t="s">
        <v>33</v>
      </c>
      <c r="C31" s="4" t="str">
        <f t="shared" si="3"/>
        <v>생산2</v>
      </c>
      <c r="D31" s="4" t="s">
        <v>102</v>
      </c>
      <c r="E31" s="4" t="s">
        <v>88</v>
      </c>
    </row>
    <row r="32" spans="1:10" x14ac:dyDescent="0.4">
      <c r="A32" s="4" t="s">
        <v>89</v>
      </c>
      <c r="B32" s="4" t="s">
        <v>34</v>
      </c>
      <c r="C32" s="4" t="str">
        <f t="shared" si="3"/>
        <v>생산3</v>
      </c>
      <c r="D32" s="4" t="s">
        <v>105</v>
      </c>
      <c r="E32" s="4" t="s">
        <v>90</v>
      </c>
    </row>
    <row r="33" spans="1:5" x14ac:dyDescent="0.4">
      <c r="A33" s="4" t="s">
        <v>91</v>
      </c>
      <c r="B33" s="4" t="s">
        <v>33</v>
      </c>
      <c r="C33" s="4" t="str">
        <f t="shared" si="3"/>
        <v>홍보</v>
      </c>
      <c r="D33" s="4" t="s">
        <v>106</v>
      </c>
      <c r="E33" s="4" t="s">
        <v>92</v>
      </c>
    </row>
    <row r="34" spans="1:5" x14ac:dyDescent="0.4">
      <c r="A34" s="4" t="s">
        <v>93</v>
      </c>
      <c r="B34" s="4" t="s">
        <v>34</v>
      </c>
      <c r="C34" s="4" t="str">
        <f t="shared" si="3"/>
        <v>영업</v>
      </c>
      <c r="D34" s="4" t="s">
        <v>103</v>
      </c>
      <c r="E34" s="4" t="s">
        <v>94</v>
      </c>
    </row>
    <row r="35" spans="1:5" x14ac:dyDescent="0.4">
      <c r="A35" s="4" t="s">
        <v>95</v>
      </c>
      <c r="B35" s="4" t="s">
        <v>33</v>
      </c>
      <c r="C35" s="4" t="str">
        <f t="shared" si="3"/>
        <v>기획3</v>
      </c>
      <c r="D35" s="4" t="s">
        <v>104</v>
      </c>
      <c r="E35" s="4" t="s">
        <v>96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topLeftCell="A6" workbookViewId="0">
      <selection activeCell="A17" sqref="A17"/>
    </sheetView>
  </sheetViews>
  <sheetFormatPr defaultRowHeight="17.399999999999999" outlineLevelRow="3" x14ac:dyDescent="0.4"/>
  <cols>
    <col min="2" max="2" width="9.796875" customWidth="1"/>
    <col min="7" max="7" width="11.09765625" bestFit="1" customWidth="1"/>
  </cols>
  <sheetData>
    <row r="1" spans="1:7" ht="21" x14ac:dyDescent="0.4">
      <c r="A1" s="36" t="s">
        <v>196</v>
      </c>
      <c r="B1" s="36"/>
      <c r="C1" s="36"/>
      <c r="D1" s="36"/>
      <c r="E1" s="36"/>
      <c r="F1" s="36"/>
      <c r="G1" s="36"/>
    </row>
    <row r="3" spans="1:7" x14ac:dyDescent="0.4">
      <c r="A3" s="32" t="s">
        <v>360</v>
      </c>
      <c r="B3" s="32" t="s">
        <v>197</v>
      </c>
      <c r="C3" s="32" t="s">
        <v>198</v>
      </c>
      <c r="D3" s="32" t="s">
        <v>199</v>
      </c>
      <c r="E3" s="32" t="s">
        <v>200</v>
      </c>
      <c r="F3" s="32" t="s">
        <v>201</v>
      </c>
      <c r="G3" s="32" t="s">
        <v>202</v>
      </c>
    </row>
    <row r="4" spans="1:7" outlineLevel="3" x14ac:dyDescent="0.4">
      <c r="A4" s="4" t="s">
        <v>210</v>
      </c>
      <c r="B4" s="4" t="s">
        <v>211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9</v>
      </c>
    </row>
    <row r="5" spans="1:7" outlineLevel="2" x14ac:dyDescent="0.4">
      <c r="A5" s="4"/>
      <c r="B5" s="29" t="s">
        <v>354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3" x14ac:dyDescent="0.4">
      <c r="A6" s="4" t="s">
        <v>203</v>
      </c>
      <c r="B6" s="4" t="s">
        <v>204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9</v>
      </c>
    </row>
    <row r="7" spans="1:7" outlineLevel="3" x14ac:dyDescent="0.4">
      <c r="A7" s="4" t="s">
        <v>215</v>
      </c>
      <c r="B7" s="4" t="s">
        <v>204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9</v>
      </c>
    </row>
    <row r="8" spans="1:7" outlineLevel="2" x14ac:dyDescent="0.4">
      <c r="A8" s="4"/>
      <c r="B8" s="29" t="s">
        <v>355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3" x14ac:dyDescent="0.4">
      <c r="A9" s="4" t="s">
        <v>205</v>
      </c>
      <c r="B9" s="4" t="s">
        <v>206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9</v>
      </c>
    </row>
    <row r="10" spans="1:7" outlineLevel="3" x14ac:dyDescent="0.4">
      <c r="A10" s="4" t="s">
        <v>209</v>
      </c>
      <c r="B10" s="4" t="s">
        <v>206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9</v>
      </c>
    </row>
    <row r="11" spans="1:7" outlineLevel="2" x14ac:dyDescent="0.4">
      <c r="A11" s="4"/>
      <c r="B11" s="29" t="s">
        <v>356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3" x14ac:dyDescent="0.4">
      <c r="A12" s="4" t="s">
        <v>212</v>
      </c>
      <c r="B12" s="4" t="s">
        <v>213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9</v>
      </c>
    </row>
    <row r="13" spans="1:7" outlineLevel="3" x14ac:dyDescent="0.4">
      <c r="A13" s="4" t="s">
        <v>216</v>
      </c>
      <c r="B13" s="4" t="s">
        <v>213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9</v>
      </c>
    </row>
    <row r="14" spans="1:7" outlineLevel="2" x14ac:dyDescent="0.4">
      <c r="A14" s="4"/>
      <c r="B14" s="29" t="s">
        <v>357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1" x14ac:dyDescent="0.4">
      <c r="A15" s="4"/>
      <c r="B15" s="4"/>
      <c r="C15" s="4"/>
      <c r="D15" s="4"/>
      <c r="E15" s="4"/>
      <c r="F15" s="13">
        <f>SUBTOTAL(5,F4:F13)</f>
        <v>76.666666666666671</v>
      </c>
      <c r="G15" s="29" t="s">
        <v>353</v>
      </c>
    </row>
    <row r="16" spans="1:7" outlineLevel="3" x14ac:dyDescent="0.4">
      <c r="A16" s="4" t="s">
        <v>207</v>
      </c>
      <c r="B16" s="4" t="s">
        <v>208</v>
      </c>
      <c r="C16" s="4">
        <v>90</v>
      </c>
      <c r="D16" s="4">
        <v>40</v>
      </c>
      <c r="E16" s="4">
        <v>80</v>
      </c>
      <c r="F16" s="13">
        <f>AVERAGE(C16:E16)</f>
        <v>70</v>
      </c>
      <c r="G16" s="4" t="s">
        <v>11</v>
      </c>
    </row>
    <row r="17" spans="1:7" outlineLevel="3" x14ac:dyDescent="0.4">
      <c r="A17" s="4" t="s">
        <v>214</v>
      </c>
      <c r="B17" s="4" t="s">
        <v>208</v>
      </c>
      <c r="C17" s="4">
        <v>60</v>
      </c>
      <c r="D17" s="4">
        <v>60</v>
      </c>
      <c r="E17" s="4">
        <v>80</v>
      </c>
      <c r="F17" s="13">
        <f>AVERAGE(C17:E17)</f>
        <v>66.666666666666671</v>
      </c>
      <c r="G17" s="4" t="s">
        <v>11</v>
      </c>
    </row>
    <row r="18" spans="1:7" outlineLevel="2" x14ac:dyDescent="0.4">
      <c r="A18" s="1"/>
      <c r="B18" s="31" t="s">
        <v>358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30"/>
      <c r="G18" s="1"/>
    </row>
    <row r="19" spans="1:7" outlineLevel="1" x14ac:dyDescent="0.4">
      <c r="A19" s="1"/>
      <c r="B19" s="1"/>
      <c r="C19" s="1"/>
      <c r="D19" s="1"/>
      <c r="E19" s="1"/>
      <c r="F19" s="30">
        <f>SUBTOTAL(5,F16:F17)</f>
        <v>66.666666666666671</v>
      </c>
      <c r="G19" s="31" t="s">
        <v>361</v>
      </c>
    </row>
    <row r="20" spans="1:7" x14ac:dyDescent="0.4">
      <c r="A20" s="1"/>
      <c r="B20" s="31" t="s">
        <v>359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30"/>
      <c r="G20" s="31"/>
    </row>
    <row r="21" spans="1:7" x14ac:dyDescent="0.4">
      <c r="A21" s="1"/>
      <c r="B21" s="1"/>
      <c r="C21" s="1"/>
      <c r="D21" s="1"/>
      <c r="E21" s="1"/>
      <c r="F21" s="30">
        <f>SUBTOTAL(5,F4:F17)</f>
        <v>66.666666666666671</v>
      </c>
      <c r="G21" s="31" t="s">
        <v>362</v>
      </c>
    </row>
  </sheetData>
  <sortState xmlns:xlrd2="http://schemas.microsoft.com/office/spreadsheetml/2017/richdata2" ref="A4:G17">
    <sortCondition descending="1" ref="G4:G17"/>
    <sortCondition descending="1" ref="B4:B17"/>
  </sortState>
  <dataConsolidate function="average"/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abSelected="1" topLeftCell="A3" workbookViewId="0">
      <selection activeCell="C21" sqref="C21"/>
    </sheetView>
  </sheetViews>
  <sheetFormatPr defaultRowHeight="17.399999999999999" x14ac:dyDescent="0.4"/>
  <cols>
    <col min="1" max="2" width="11.19921875" bestFit="1" customWidth="1"/>
    <col min="3" max="3" width="10.8984375" bestFit="1" customWidth="1"/>
    <col min="4" max="4" width="6.3984375" bestFit="1" customWidth="1"/>
    <col min="5" max="5" width="6.796875" bestFit="1" customWidth="1"/>
  </cols>
  <sheetData>
    <row r="1" spans="1:9" ht="21" x14ac:dyDescent="0.4">
      <c r="A1" s="36" t="s">
        <v>217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65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G3" s="4" t="s">
        <v>193</v>
      </c>
      <c r="H3" s="4" t="s">
        <v>223</v>
      </c>
      <c r="I3" s="4" t="s">
        <v>152</v>
      </c>
    </row>
    <row r="4" spans="1:9" x14ac:dyDescent="0.4">
      <c r="A4" s="4" t="s">
        <v>224</v>
      </c>
      <c r="B4" s="4" t="s">
        <v>225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226</v>
      </c>
      <c r="B5" s="4" t="s">
        <v>227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224</v>
      </c>
      <c r="B6" s="4" t="s">
        <v>227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4">
      <c r="A7" s="4" t="s">
        <v>226</v>
      </c>
      <c r="B7" s="4" t="s">
        <v>225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4">
      <c r="A8" s="4" t="s">
        <v>228</v>
      </c>
      <c r="B8" s="4" t="s">
        <v>227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4">
      <c r="A9" s="4" t="s">
        <v>229</v>
      </c>
      <c r="B9" s="4" t="s">
        <v>225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4">
      <c r="A10" s="4" t="s">
        <v>228</v>
      </c>
      <c r="B10" s="4" t="s">
        <v>230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4">
      <c r="A13" s="33" t="s">
        <v>219</v>
      </c>
      <c r="B13" t="s">
        <v>363</v>
      </c>
    </row>
    <row r="15" spans="1:9" x14ac:dyDescent="0.4">
      <c r="A15" s="33" t="s">
        <v>367</v>
      </c>
      <c r="B15" s="33" t="s">
        <v>366</v>
      </c>
    </row>
    <row r="16" spans="1:9" x14ac:dyDescent="0.4">
      <c r="A16" s="33" t="s">
        <v>364</v>
      </c>
      <c r="B16" t="s">
        <v>225</v>
      </c>
      <c r="C16" t="s">
        <v>227</v>
      </c>
      <c r="D16" t="s">
        <v>230</v>
      </c>
      <c r="E16" t="s">
        <v>365</v>
      </c>
    </row>
    <row r="17" spans="1:5" x14ac:dyDescent="0.4">
      <c r="A17" s="34" t="s">
        <v>228</v>
      </c>
      <c r="B17" t="s">
        <v>368</v>
      </c>
      <c r="C17">
        <v>0</v>
      </c>
      <c r="D17">
        <v>30000</v>
      </c>
      <c r="E17">
        <v>30000</v>
      </c>
    </row>
    <row r="18" spans="1:5" x14ac:dyDescent="0.4">
      <c r="A18" s="34" t="s">
        <v>229</v>
      </c>
      <c r="B18">
        <v>10000</v>
      </c>
      <c r="C18" t="s">
        <v>368</v>
      </c>
      <c r="D18" t="s">
        <v>368</v>
      </c>
      <c r="E18">
        <v>10000</v>
      </c>
    </row>
    <row r="19" spans="1:5" x14ac:dyDescent="0.4">
      <c r="A19" s="34" t="s">
        <v>226</v>
      </c>
      <c r="B19">
        <v>2000</v>
      </c>
      <c r="C19">
        <v>8000</v>
      </c>
      <c r="D19" t="s">
        <v>368</v>
      </c>
      <c r="E19">
        <v>10000</v>
      </c>
    </row>
    <row r="20" spans="1:5" x14ac:dyDescent="0.4">
      <c r="A20" s="34" t="s">
        <v>224</v>
      </c>
      <c r="B20">
        <v>5000</v>
      </c>
      <c r="C20">
        <v>18000</v>
      </c>
      <c r="D20" t="s">
        <v>368</v>
      </c>
      <c r="E20">
        <v>23000</v>
      </c>
    </row>
    <row r="21" spans="1:5" x14ac:dyDescent="0.4">
      <c r="A21" s="34" t="s">
        <v>365</v>
      </c>
      <c r="B21">
        <v>17000</v>
      </c>
      <c r="C21">
        <v>26000</v>
      </c>
      <c r="D21">
        <v>30000</v>
      </c>
      <c r="E21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K18" sqref="K18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41" t="s">
        <v>231</v>
      </c>
      <c r="B2" s="42"/>
      <c r="F2" s="43" t="s">
        <v>236</v>
      </c>
      <c r="G2" s="43"/>
      <c r="H2" s="43"/>
      <c r="I2" s="43"/>
    </row>
    <row r="3" spans="1:9" ht="18" thickBot="1" x14ac:dyDescent="0.45">
      <c r="A3" s="15" t="s">
        <v>232</v>
      </c>
      <c r="B3" s="16">
        <v>5000</v>
      </c>
      <c r="E3" s="20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">
      <c r="A4" s="17" t="s">
        <v>168</v>
      </c>
      <c r="B4" s="18">
        <v>1000</v>
      </c>
      <c r="D4" s="43" t="s">
        <v>237</v>
      </c>
      <c r="E4" s="21">
        <v>1000000</v>
      </c>
      <c r="F4" s="23">
        <f t="dataTable" ref="F4:I8" dt2D="1" dtr="1" r1="B4" r2="B5"/>
        <v>0.8666666666666667</v>
      </c>
      <c r="G4" s="23">
        <v>0.9</v>
      </c>
      <c r="H4" s="23">
        <v>0.92</v>
      </c>
      <c r="I4" s="23">
        <v>0.93333333333333335</v>
      </c>
    </row>
    <row r="5" spans="1:9" x14ac:dyDescent="0.4">
      <c r="A5" s="17" t="s">
        <v>233</v>
      </c>
      <c r="B5" s="18">
        <v>2000000</v>
      </c>
      <c r="D5" s="43"/>
      <c r="E5" s="21">
        <v>1500000</v>
      </c>
      <c r="F5" s="23">
        <v>0.8</v>
      </c>
      <c r="G5" s="23">
        <v>0.85</v>
      </c>
      <c r="H5" s="23">
        <v>0.88</v>
      </c>
      <c r="I5" s="23">
        <v>0.9</v>
      </c>
    </row>
    <row r="6" spans="1:9" x14ac:dyDescent="0.4">
      <c r="A6" s="17" t="s">
        <v>150</v>
      </c>
      <c r="B6" s="18">
        <f>B3*B4</f>
        <v>5000000</v>
      </c>
      <c r="D6" s="43"/>
      <c r="E6" s="21">
        <v>2000000</v>
      </c>
      <c r="F6" s="23">
        <v>0.73333333333333328</v>
      </c>
      <c r="G6" s="23">
        <v>0.8</v>
      </c>
      <c r="H6" s="23">
        <v>0.84</v>
      </c>
      <c r="I6" s="23">
        <v>0.8666666666666667</v>
      </c>
    </row>
    <row r="7" spans="1:9" x14ac:dyDescent="0.4">
      <c r="A7" s="17" t="s">
        <v>234</v>
      </c>
      <c r="B7" s="18">
        <f>B6-B5</f>
        <v>3000000</v>
      </c>
      <c r="D7" s="43"/>
      <c r="E7" s="21">
        <v>2500000</v>
      </c>
      <c r="F7" s="23">
        <v>0.66666666666666663</v>
      </c>
      <c r="G7" s="23">
        <v>0.75</v>
      </c>
      <c r="H7" s="23">
        <v>0.8</v>
      </c>
      <c r="I7" s="23">
        <v>0.83333333333333337</v>
      </c>
    </row>
    <row r="8" spans="1:9" ht="18" thickBot="1" x14ac:dyDescent="0.45">
      <c r="A8" s="19" t="s">
        <v>235</v>
      </c>
      <c r="B8" s="20">
        <f>B7/B6</f>
        <v>0.6</v>
      </c>
      <c r="D8" s="43"/>
      <c r="E8" s="21">
        <v>3000000</v>
      </c>
      <c r="F8" s="23">
        <v>0.6</v>
      </c>
      <c r="G8" s="23">
        <v>0.7</v>
      </c>
      <c r="H8" s="23">
        <v>0.76</v>
      </c>
      <c r="I8" s="23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topLeftCell="A9" workbookViewId="0">
      <selection activeCell="J11" sqref="J11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36" t="s">
        <v>238</v>
      </c>
      <c r="B1" s="36"/>
      <c r="C1" s="36"/>
      <c r="D1" s="36"/>
      <c r="E1" s="36"/>
      <c r="F1" s="36"/>
      <c r="G1" s="36"/>
    </row>
    <row r="3" spans="1:7" x14ac:dyDescent="0.4">
      <c r="A3" s="4" t="s">
        <v>239</v>
      </c>
      <c r="B3" s="4" t="s">
        <v>240</v>
      </c>
      <c r="C3" s="4" t="s">
        <v>241</v>
      </c>
      <c r="D3" s="4" t="s">
        <v>242</v>
      </c>
      <c r="E3" s="4" t="s">
        <v>243</v>
      </c>
      <c r="F3" s="4" t="s">
        <v>244</v>
      </c>
      <c r="G3" s="4" t="s">
        <v>1</v>
      </c>
    </row>
    <row r="4" spans="1:7" x14ac:dyDescent="0.4">
      <c r="A4" s="4" t="s">
        <v>245</v>
      </c>
      <c r="B4" s="4" t="s">
        <v>278</v>
      </c>
      <c r="C4" s="10">
        <v>35000</v>
      </c>
      <c r="D4" s="4">
        <v>15</v>
      </c>
      <c r="E4" s="10">
        <f>C4*D4</f>
        <v>525000</v>
      </c>
      <c r="F4" s="4" t="s">
        <v>246</v>
      </c>
      <c r="G4" s="4" t="s">
        <v>247</v>
      </c>
    </row>
    <row r="5" spans="1:7" x14ac:dyDescent="0.4">
      <c r="A5" s="4" t="s">
        <v>248</v>
      </c>
      <c r="B5" s="4" t="s">
        <v>277</v>
      </c>
      <c r="C5" s="10">
        <v>450</v>
      </c>
      <c r="D5" s="4">
        <v>20</v>
      </c>
      <c r="E5" s="10">
        <f t="shared" ref="E5:E18" si="0">C5*D5</f>
        <v>9000</v>
      </c>
      <c r="F5" s="4" t="s">
        <v>249</v>
      </c>
      <c r="G5" s="4" t="s">
        <v>250</v>
      </c>
    </row>
    <row r="6" spans="1:7" x14ac:dyDescent="0.4">
      <c r="A6" s="4" t="s">
        <v>248</v>
      </c>
      <c r="B6" s="4" t="s">
        <v>251</v>
      </c>
      <c r="C6" s="10">
        <v>420</v>
      </c>
      <c r="D6" s="4">
        <v>10</v>
      </c>
      <c r="E6" s="10">
        <f t="shared" si="0"/>
        <v>4200</v>
      </c>
      <c r="F6" s="4" t="s">
        <v>246</v>
      </c>
      <c r="G6" s="4" t="s">
        <v>247</v>
      </c>
    </row>
    <row r="7" spans="1:7" x14ac:dyDescent="0.4">
      <c r="A7" s="4" t="s">
        <v>248</v>
      </c>
      <c r="B7" s="4" t="s">
        <v>252</v>
      </c>
      <c r="C7" s="10">
        <v>10580</v>
      </c>
      <c r="D7" s="4">
        <v>10</v>
      </c>
      <c r="E7" s="10">
        <f t="shared" si="0"/>
        <v>105800</v>
      </c>
      <c r="F7" s="4" t="s">
        <v>253</v>
      </c>
      <c r="G7" s="4" t="s">
        <v>254</v>
      </c>
    </row>
    <row r="8" spans="1:7" x14ac:dyDescent="0.4">
      <c r="A8" s="4" t="s">
        <v>255</v>
      </c>
      <c r="B8" s="4" t="s">
        <v>276</v>
      </c>
      <c r="C8" s="10">
        <v>600</v>
      </c>
      <c r="D8" s="4">
        <v>11</v>
      </c>
      <c r="E8" s="10">
        <f t="shared" si="0"/>
        <v>6600</v>
      </c>
      <c r="F8" s="4" t="s">
        <v>256</v>
      </c>
      <c r="G8" s="4" t="s">
        <v>257</v>
      </c>
    </row>
    <row r="9" spans="1:7" x14ac:dyDescent="0.4">
      <c r="A9" s="4" t="s">
        <v>258</v>
      </c>
      <c r="B9" s="4" t="s">
        <v>276</v>
      </c>
      <c r="C9" s="10">
        <v>600</v>
      </c>
      <c r="D9" s="4">
        <v>5</v>
      </c>
      <c r="E9" s="10">
        <f t="shared" si="0"/>
        <v>3000</v>
      </c>
      <c r="F9" s="4" t="s">
        <v>256</v>
      </c>
      <c r="G9" s="4" t="s">
        <v>257</v>
      </c>
    </row>
    <row r="10" spans="1:7" x14ac:dyDescent="0.4">
      <c r="A10" s="4" t="s">
        <v>258</v>
      </c>
      <c r="B10" s="4" t="s">
        <v>259</v>
      </c>
      <c r="C10" s="10">
        <v>4560</v>
      </c>
      <c r="D10" s="4">
        <v>19</v>
      </c>
      <c r="E10" s="10">
        <f t="shared" si="0"/>
        <v>86640</v>
      </c>
      <c r="F10" s="4" t="s">
        <v>253</v>
      </c>
      <c r="G10" s="4" t="s">
        <v>254</v>
      </c>
    </row>
    <row r="11" spans="1:7" x14ac:dyDescent="0.4">
      <c r="A11" s="4" t="s">
        <v>260</v>
      </c>
      <c r="B11" s="4" t="s">
        <v>261</v>
      </c>
      <c r="C11" s="10">
        <v>980</v>
      </c>
      <c r="D11" s="4">
        <v>30</v>
      </c>
      <c r="E11" s="10">
        <f t="shared" si="0"/>
        <v>29400</v>
      </c>
      <c r="F11" s="4" t="s">
        <v>262</v>
      </c>
      <c r="G11" s="4" t="s">
        <v>263</v>
      </c>
    </row>
    <row r="12" spans="1:7" x14ac:dyDescent="0.4">
      <c r="A12" s="4" t="s">
        <v>264</v>
      </c>
      <c r="B12" s="4" t="s">
        <v>252</v>
      </c>
      <c r="C12" s="10">
        <v>10580</v>
      </c>
      <c r="D12" s="4">
        <v>11</v>
      </c>
      <c r="E12" s="10">
        <f t="shared" si="0"/>
        <v>116380</v>
      </c>
      <c r="F12" s="4" t="s">
        <v>253</v>
      </c>
      <c r="G12" s="4" t="s">
        <v>254</v>
      </c>
    </row>
    <row r="13" spans="1:7" x14ac:dyDescent="0.4">
      <c r="A13" s="4" t="s">
        <v>265</v>
      </c>
      <c r="B13" s="4" t="s">
        <v>275</v>
      </c>
      <c r="C13" s="10">
        <v>1200</v>
      </c>
      <c r="D13" s="4">
        <v>60</v>
      </c>
      <c r="E13" s="10">
        <f t="shared" si="0"/>
        <v>72000</v>
      </c>
      <c r="F13" s="4" t="s">
        <v>266</v>
      </c>
      <c r="G13" s="4" t="s">
        <v>267</v>
      </c>
    </row>
    <row r="14" spans="1:7" x14ac:dyDescent="0.4">
      <c r="A14" s="4" t="s">
        <v>268</v>
      </c>
      <c r="B14" s="4" t="s">
        <v>261</v>
      </c>
      <c r="C14" s="10">
        <v>9800</v>
      </c>
      <c r="D14" s="4">
        <v>15</v>
      </c>
      <c r="E14" s="10">
        <f t="shared" si="0"/>
        <v>147000</v>
      </c>
      <c r="F14" s="4" t="s">
        <v>269</v>
      </c>
      <c r="G14" s="4" t="s">
        <v>270</v>
      </c>
    </row>
    <row r="15" spans="1:7" x14ac:dyDescent="0.4">
      <c r="A15" s="4" t="s">
        <v>271</v>
      </c>
      <c r="B15" s="4" t="s">
        <v>272</v>
      </c>
      <c r="C15" s="10">
        <v>20000</v>
      </c>
      <c r="D15" s="4">
        <v>24</v>
      </c>
      <c r="E15" s="10">
        <f t="shared" si="0"/>
        <v>480000</v>
      </c>
      <c r="F15" s="4" t="s">
        <v>273</v>
      </c>
      <c r="G15" s="4" t="s">
        <v>274</v>
      </c>
    </row>
    <row r="16" spans="1:7" x14ac:dyDescent="0.4">
      <c r="A16" s="4" t="s">
        <v>245</v>
      </c>
      <c r="B16" s="4" t="s">
        <v>272</v>
      </c>
      <c r="C16" s="10">
        <v>20000</v>
      </c>
      <c r="D16" s="4">
        <v>40</v>
      </c>
      <c r="E16" s="10">
        <f t="shared" si="0"/>
        <v>800000</v>
      </c>
      <c r="F16" s="4" t="s">
        <v>273</v>
      </c>
      <c r="G16" s="4" t="s">
        <v>274</v>
      </c>
    </row>
    <row r="17" spans="1:7" x14ac:dyDescent="0.4">
      <c r="A17" s="4" t="s">
        <v>245</v>
      </c>
      <c r="B17" s="4" t="s">
        <v>275</v>
      </c>
      <c r="C17" s="10">
        <v>1200</v>
      </c>
      <c r="D17" s="4">
        <v>20</v>
      </c>
      <c r="E17" s="10">
        <f t="shared" si="0"/>
        <v>24000</v>
      </c>
      <c r="F17" s="4" t="s">
        <v>266</v>
      </c>
      <c r="G17" s="4" t="s">
        <v>267</v>
      </c>
    </row>
    <row r="18" spans="1:7" x14ac:dyDescent="0.4">
      <c r="A18" s="4" t="s">
        <v>245</v>
      </c>
      <c r="B18" s="4" t="s">
        <v>259</v>
      </c>
      <c r="C18" s="10">
        <v>4560</v>
      </c>
      <c r="D18" s="4">
        <v>20</v>
      </c>
      <c r="E18" s="10">
        <f t="shared" si="0"/>
        <v>91200</v>
      </c>
      <c r="F18" s="4" t="s">
        <v>253</v>
      </c>
      <c r="G18" s="4" t="s">
        <v>254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1</xdr:col>
                    <xdr:colOff>662940</xdr:colOff>
                    <xdr:row>19</xdr:row>
                    <xdr:rowOff>7620</xdr:rowOff>
                  </from>
                  <to>
                    <xdr:col>3</xdr:col>
                    <xdr:colOff>662940</xdr:colOff>
                    <xdr:row>21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박윤서</cp:lastModifiedBy>
  <dcterms:created xsi:type="dcterms:W3CDTF">2023-04-27T08:01:32Z</dcterms:created>
  <dcterms:modified xsi:type="dcterms:W3CDTF">2024-10-25T11:36:39Z</dcterms:modified>
</cp:coreProperties>
</file>