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13a628c045f17e/바탕 화면/"/>
    </mc:Choice>
  </mc:AlternateContent>
  <xr:revisionPtr revIDLastSave="76" documentId="8_{5DC749E4-15D3-4763-A014-FF3E34573355}" xr6:coauthVersionLast="47" xr6:coauthVersionMax="47" xr10:uidLastSave="{E4283006-11A3-43BF-AA54-874FEA85D6D6}"/>
  <bookViews>
    <workbookView xWindow="-108" yWindow="-108" windowWidth="23256" windowHeight="12456" tabRatio="766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calcPr calcId="191029"/>
  <pivotCaches>
    <pivotCache cacheId="6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2" l="1"/>
  <c r="F4" i="5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D5" i="5"/>
  <c r="C5" i="5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B6" i="12"/>
  <c r="B7" i="12" s="1"/>
  <c r="B8" i="12" s="1"/>
  <c r="H6" i="6"/>
  <c r="H5" i="6"/>
  <c r="H7" i="6"/>
  <c r="H9" i="6"/>
  <c r="H8" i="6"/>
  <c r="H10" i="6"/>
  <c r="H4" i="6"/>
  <c r="G6" i="6"/>
  <c r="G5" i="6"/>
  <c r="G7" i="6"/>
  <c r="G9" i="6"/>
  <c r="G8" i="6"/>
  <c r="G10" i="6"/>
  <c r="G4" i="6"/>
  <c r="F9" i="5"/>
  <c r="F16" i="5"/>
  <c r="F19" i="5" s="1"/>
  <c r="F10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I5" i="6" l="1"/>
  <c r="I4" i="6"/>
  <c r="I8" i="6"/>
  <c r="I9" i="6"/>
  <c r="I7" i="6"/>
  <c r="I6" i="6"/>
  <c r="I10" i="6"/>
  <c r="C20" i="5"/>
  <c r="E20" i="5"/>
  <c r="D20" i="5"/>
  <c r="F15" i="5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<sst xmlns="http://schemas.openxmlformats.org/spreadsheetml/2006/main" count="431" uniqueCount="319">
  <si>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</si>
  <si>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</si>
  <si>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</si>
  <si>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</si>
  <si>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</si>
  <si>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</si>
  <si>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</si>
  <si>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</si>
  <si>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</si>
  <si>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</si>
  <si>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</si>
  <si>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</si>
  <si>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</si>
  <si>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</si>
  <si>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</si>
  <si>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</si>
  <si>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</si>
  <si>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</si>
  <si>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</si>
  <si>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</si>
  <si>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</si>
  <si>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</si>
  <si>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</si>
  <si>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</si>
  <si>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</si>
  <si>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</si>
  <si>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</si>
  <si>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</si>
  <si>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</si>
  <si>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</si>
  <si>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</si>
  <si>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</si>
  <si>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</si>
  <si>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</si>
  <si>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</si>
  <si>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</si>
  <si>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</si>
  <si>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</si>
  <si>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</si>
  <si>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</si>
  <si>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</si>
  <si>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</si>
  <si>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</si>
  <si>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</si>
  <si>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</si>
  <si>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</si>
  <si>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</si>
  <si>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</si>
  <si>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</si>
  <si>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</si>
  <si>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</si>
  <si>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</si>
  <si>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</si>
  <si>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</si>
  <si>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</si>
  <si>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</si>
  <si>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</si>
  <si>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</si>
  <si>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</si>
  <si>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</si>
  <si>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</si>
  <si>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</si>
  <si>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</si>
  <si>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</si>
  <si>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</si>
  <si>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</si>
  <si>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</si>
  <si>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</si>
  <si>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</si>
  <si>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</si>
  <si>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</si>
  <si>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</si>
  <si>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</si>
  <si>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</si>
  <si>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</si>
  <si>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</si>
  <si>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</si>
  <si>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</si>
  <si>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</si>
  <si>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</si>
  <si>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</si>
  <si>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</si>
  <si>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</si>
  <si>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</si>
  <si>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</si>
  <si>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</si>
  <si>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</si>
  <si>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</si>
  <si>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</si>
  <si>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</si>
  <si>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</si>
  <si>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</si>
  <si>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</si>
  <si>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</si>
  <si>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</si>
  <si>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</si>
  <si>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</si>
  <si>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</si>
  <si>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</si>
  <si>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</si>
  <si>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</si>
  <si>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</si>
  <si>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</si>
  <si>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</si>
  <si>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</si>
  <si>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</si>
  <si>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</si>
  <si>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</si>
  <si>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</si>
  <si>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</si>
  <si>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</si>
  <si>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</si>
  <si>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</si>
  <si>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</si>
  <si>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</si>
  <si>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</si>
  <si>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</si>
  <si>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</si>
  <si>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</si>
  <si>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</si>
  <si>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</si>
  <si>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</si>
  <si>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</si>
  <si>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</si>
  <si>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</si>
  <si>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</si>
  <si>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</si>
  <si>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</si>
  <si>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</si>
  <si>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</si>
  <si>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</si>
  <si>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</si>
  <si>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</si>
  <si>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</si>
  <si>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</si>
  <si>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</si>
  <si>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</si>
  <si>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</si>
  <si>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</si>
  <si>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</si>
  <si>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</si>
  <si>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</si>
  <si>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</si>
  <si>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</si>
  <si>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</si>
  <si>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</si>
  <si>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</si>
  <si>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</si>
  <si>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</si>
  <si>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</si>
  <si>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</si>
  <si>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</si>
  <si>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</si>
  <si>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</si>
  <si>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</si>
  <si>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</si>
  <si>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</si>
  <si>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</si>
  <si>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</si>
  <si>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</si>
  <si>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</si>
  <si>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</si>
  <si>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</si>
  <si>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</si>
  <si>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</si>
  <si>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</si>
  <si>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</si>
  <si>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</si>
  <si>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</si>
  <si>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</si>
  <si>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</si>
  <si>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</si>
  <si>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</si>
  <si>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</si>
  <si>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</si>
  <si>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</si>
  <si>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</si>
  <si>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</si>
  <si>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</si>
  <si>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</si>
  <si>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</si>
  <si>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</si>
  <si>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</si>
  <si>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</si>
  <si>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</si>
  <si>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</si>
  <si>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</si>
  <si>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</si>
  <si>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</si>
  <si>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</si>
  <si>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</si>
  <si>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</si>
  <si>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</si>
  <si>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</si>
  <si>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</si>
  <si>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</si>
  <si>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</si>
  <si>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</si>
  <si>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</si>
  <si>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</si>
  <si>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</si>
  <si>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</si>
  <si>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</si>
  <si>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</si>
  <si>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</si>
  <si>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</si>
  <si>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</si>
  <si>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</si>
  <si>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</si>
  <si>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</si>
  <si>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</si>
  <si>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</si>
  <si>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</si>
  <si>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</si>
  <si>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</si>
  <si>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</si>
  <si>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</si>
  <si>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</si>
  <si>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</si>
  <si>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</si>
  <si>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</si>
  <si>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</si>
  <si>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</si>
  <si>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</si>
  <si>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</si>
  <si>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</si>
  <si>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</si>
  <si>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</si>
  <si>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</si>
  <si>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</si>
  <si>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</si>
  <si>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</si>
  <si>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</si>
  <si>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</si>
  <si>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</si>
  <si>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</si>
  <si>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</si>
  <si>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</si>
  <si>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</si>
  <si>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</si>
  <si>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</si>
  <si>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</si>
  <si>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</si>
  <si>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</si>
  <si>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</si>
  <si>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</si>
  <si>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</si>
  <si>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</si>
  <si>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</si>
  <si>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</si>
  <si>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</si>
  <si>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</si>
  <si>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</si>
  <si>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</si>
  <si>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</si>
  <si>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</si>
  <si>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</si>
  <si>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</si>
  <si>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</si>
  <si>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</si>
  <si>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</si>
  <si>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</si>
  <si>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</si>
  <si>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</si>
  <si>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</si>
  <si>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</si>
  <si>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</si>
  <si>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</si>
  <si>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</si>
  <si>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</si>
  <si>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</si>
  <si>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</si>
  <si>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</si>
  <si>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</si>
  <si>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</si>
  <si>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</si>
  <si>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</si>
  <si>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</si>
  <si>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</si>
  <si>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</si>
  <si>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</si>
  <si>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</si>
  <si>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</si>
  <si>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</si>
  <si>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</si>
  <si>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</si>
  <si>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</si>
  <si>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</si>
  <si>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</si>
  <si>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</si>
  <si>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</si>
  <si>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</si>
  <si>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</si>
  <si>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</si>
  <si>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</si>
  <si>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</si>
  <si>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</si>
  <si>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</si>
  <si>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</si>
  <si>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</si>
  <si>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</si>
  <si>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</si>
  <si>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</si>
  <si>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</si>
  <si>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</si>
  <si>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</si>
  <si>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</si>
  <si>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</si>
  <si>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</si>
  <si>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</si>
  <si>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</si>
  <si>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</si>
  <si>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</si>
  <si>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</si>
  <si>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</si>
  <si>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</si>
  <si>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총합계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</si>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</sst>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E653B846-48BD-77F0-ACC3-D0E9F3FABC8A}"/>
            </a:ext>
          </a:extLst>
        </xdr:cNvPr>
        <xdr:cNvSpPr/>
      </xdr:nvSpPr>
      <xdr:spPr>
        <a:xfrm>
          <a:off x="3505200" y="4244340"/>
          <a:ext cx="13716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7" refreshedDate="46215.447331365744" createdVersion="8" refreshedVersion="8" minRefreshableVersion="3" recordCount="7" xr:uid="{A8161BED-8B7C-4758-8367-109581B186E0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경영지원팀"/>
        <s v="감사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5-02-10T00:00:00" maxDate="2025-09-03T00:00:00" count="6">
        <d v="2025-08-08T00:00:00"/>
        <d v="2025-09-01T00:00:00"/>
        <d v="2025-07-21T00:00:00"/>
        <d v="2025-03-02T00:00:00"/>
        <d v="2025-09-02T00:00:00"/>
        <d v="2025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0"/>
    <x v="1"/>
    <x v="1"/>
    <n v="55"/>
    <n v="9"/>
    <n v="1"/>
    <n v="64"/>
    <n v="18000"/>
    <n v="2"/>
  </r>
  <r>
    <x v="1"/>
    <x v="1"/>
    <x v="2"/>
    <n v="30"/>
    <n v="4"/>
    <n v="1"/>
    <n v="34"/>
    <n v="8000"/>
    <n v="4"/>
  </r>
  <r>
    <x v="1"/>
    <x v="0"/>
    <x v="1"/>
    <n v="40"/>
    <n v="2"/>
    <n v="1"/>
    <n v="42"/>
    <n v="2000"/>
    <n v="6"/>
  </r>
  <r>
    <x v="2"/>
    <x v="0"/>
    <x v="3"/>
    <n v="25"/>
    <n v="10"/>
    <n v="1"/>
    <n v="35"/>
    <n v="10000"/>
    <n v="3"/>
  </r>
  <r>
    <x v="3"/>
    <x v="1"/>
    <x v="4"/>
    <n v="60"/>
    <n v="0"/>
    <n v="1"/>
    <n v="60"/>
    <n v="0"/>
    <n v="7"/>
  </r>
  <r>
    <x v="3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D66731-6406-4F6F-87EF-B591BF45A941}" name="피벗 테이블1" cacheId="6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compactData="0" multipleFieldFilters="0">
  <location ref="A15:E21" firstHeaderRow="1" firstDataRow="2" firstDataCol="1" rowPageCount="1" colPageCount="1"/>
  <pivotFields count="9">
    <pivotField axis="axisRow" compact="0" outline="0" showAll="0" sortType="descending">
      <items count="5">
        <item x="0"/>
        <item x="1"/>
        <item x="2"/>
        <item x="3"/>
        <item t="default"/>
      </items>
    </pivotField>
    <pivotField axis="axisCol" compact="0" outline="0" showAll="0">
      <items count="4">
        <item x="0"/>
        <item x="1"/>
        <item x="2"/>
        <item t="default"/>
      </items>
    </pivotField>
    <pivotField axis="axisPage" compact="0" numFmtId="14" outline="0" showAll="0">
      <items count="7">
        <item x="5"/>
        <item x="3"/>
        <item x="2"/>
        <item x="0"/>
        <item x="1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41" outline="0" showAll="0"/>
    <pivotField compact="0" outline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7E2F0B8-AC6C-4534-B4B1-830C9A5EB357}" name="표6" displayName="표6" ref="A3:G21" totalsRowShown="0" headerRowDxfId="9" dataDxfId="7" headerRowBorderDxfId="8" tableBorderDxfId="6">
  <autoFilter ref="A3:G21" xr:uid="{57E2F0B8-AC6C-4534-B4B1-830C9A5EB357}"/>
  <tableColumns count="7">
    <tableColumn id="1" xr3:uid="{828383BD-D037-425B-ACA4-B9F17DE8515E}" name="성명" dataDxfId="5"/>
    <tableColumn id="2" xr3:uid="{41113F09-2C86-4963-96A4-FD356B952FBF}" name="지원부서"/>
    <tableColumn id="3" xr3:uid="{E879240F-3AE3-4155-9A89-3DD0E16A1EE7}" name="필기" dataDxfId="4"/>
    <tableColumn id="4" xr3:uid="{13DB68B7-D682-487E-A22F-563197BE88CF}" name="자격증" dataDxfId="3"/>
    <tableColumn id="5" xr3:uid="{6ED1E1A8-71F2-409F-B4FC-34F3A782D3DF}" name="면접" dataDxfId="2"/>
    <tableColumn id="6" xr3:uid="{95908944-AF0A-4C90-9B51-4D972370C0EA}" name="평균" dataDxfId="1"/>
    <tableColumn id="7" xr3:uid="{BC89A881-6B86-4FB4-B5BF-02F48F48C14C}" name="결과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C4" sqref="C4"/>
    </sheetView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/>
      <c r="B3" s="1"/>
      <c r="C3" s="1"/>
      <c r="D3" s="1"/>
      <c r="E3" s="1"/>
    </row>
    <row r="4" spans="1:5" x14ac:dyDescent="0.4">
      <c r="A4" s="1"/>
      <c r="B4" s="1"/>
      <c r="D4" s="1"/>
      <c r="E4" s="1"/>
    </row>
    <row r="5" spans="1:5" x14ac:dyDescent="0.4">
      <c r="A5" s="1"/>
      <c r="B5" s="1"/>
      <c r="D5" s="1"/>
      <c r="E5" s="1"/>
    </row>
    <row r="6" spans="1:5" x14ac:dyDescent="0.4">
      <c r="A6" s="1"/>
      <c r="B6" s="1"/>
      <c r="D6" s="1"/>
      <c r="E6" s="1"/>
    </row>
    <row r="7" spans="1:5" x14ac:dyDescent="0.4">
      <c r="A7" s="1"/>
      <c r="B7" s="1"/>
      <c r="D7" s="1"/>
      <c r="E7" s="1"/>
    </row>
    <row r="8" spans="1:5" x14ac:dyDescent="0.4">
      <c r="A8" s="1"/>
      <c r="B8" s="1"/>
      <c r="D8" s="1"/>
      <c r="E8" s="1"/>
    </row>
    <row r="9" spans="1:5" x14ac:dyDescent="0.4">
      <c r="A9" s="1"/>
      <c r="B9" s="1"/>
      <c r="D9" s="1"/>
      <c r="E9" s="1"/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15" workbookViewId="0">
      <selection activeCell="I36" sqref="I36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33" t="s">
        <v>248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</row>
    <row r="2" spans="1:14" x14ac:dyDescent="0.4">
      <c r="A2" t="s">
        <v>249</v>
      </c>
    </row>
    <row r="3" spans="1:14" x14ac:dyDescent="0.4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4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/>
  </sheetViews>
  <sheetFormatPr defaultRowHeight="17.399999999999999" x14ac:dyDescent="0.4"/>
  <cols>
    <col min="2" max="2" width="10.3984375" bestFit="1" customWidth="1"/>
    <col min="7" max="7" width="10.3984375" bestFit="1" customWidth="1"/>
  </cols>
  <sheetData>
    <row r="1" spans="1:8" x14ac:dyDescent="0.4">
      <c r="A1" t="s">
        <v>76</v>
      </c>
    </row>
    <row r="3" spans="1:8" x14ac:dyDescent="0.4">
      <c r="A3" s="1" t="s">
        <v>2</v>
      </c>
      <c r="B3" s="1" t="s">
        <v>77</v>
      </c>
      <c r="C3" s="1" t="s">
        <v>78</v>
      </c>
      <c r="D3" s="1" t="s">
        <v>79</v>
      </c>
      <c r="E3" s="1" t="s">
        <v>8</v>
      </c>
      <c r="F3" s="1" t="s">
        <v>80</v>
      </c>
      <c r="G3" s="1" t="s">
        <v>81</v>
      </c>
      <c r="H3" s="1" t="s">
        <v>82</v>
      </c>
    </row>
    <row r="4" spans="1:8" x14ac:dyDescent="0.4">
      <c r="A4" t="s">
        <v>83</v>
      </c>
      <c r="B4" s="1" t="s">
        <v>84</v>
      </c>
      <c r="C4" s="1" t="s">
        <v>85</v>
      </c>
      <c r="D4">
        <v>500</v>
      </c>
      <c r="E4">
        <v>450</v>
      </c>
      <c r="F4">
        <v>50</v>
      </c>
      <c r="G4" s="1" t="s">
        <v>86</v>
      </c>
      <c r="H4">
        <v>150000</v>
      </c>
    </row>
    <row r="5" spans="1:8" x14ac:dyDescent="0.4">
      <c r="B5" s="1" t="s">
        <v>87</v>
      </c>
      <c r="C5" s="1" t="s">
        <v>88</v>
      </c>
      <c r="D5">
        <v>250</v>
      </c>
      <c r="E5">
        <v>220</v>
      </c>
      <c r="F5">
        <v>30</v>
      </c>
      <c r="G5" s="1" t="s">
        <v>89</v>
      </c>
      <c r="H5">
        <v>90000</v>
      </c>
    </row>
    <row r="6" spans="1:8" x14ac:dyDescent="0.4">
      <c r="A6" t="s">
        <v>90</v>
      </c>
      <c r="B6" s="1" t="s">
        <v>91</v>
      </c>
      <c r="C6" s="1" t="s">
        <v>92</v>
      </c>
      <c r="D6">
        <v>350</v>
      </c>
      <c r="E6">
        <v>320</v>
      </c>
      <c r="F6">
        <v>30</v>
      </c>
      <c r="G6" s="1" t="s">
        <v>89</v>
      </c>
      <c r="H6">
        <v>90000</v>
      </c>
    </row>
    <row r="7" spans="1:8" x14ac:dyDescent="0.4">
      <c r="B7" s="1" t="s">
        <v>93</v>
      </c>
      <c r="C7" s="1" t="s">
        <v>94</v>
      </c>
      <c r="D7">
        <v>250</v>
      </c>
      <c r="E7">
        <v>230</v>
      </c>
      <c r="F7">
        <v>20</v>
      </c>
      <c r="G7" s="1" t="s">
        <v>95</v>
      </c>
      <c r="H7">
        <v>60000</v>
      </c>
    </row>
    <row r="8" spans="1:8" x14ac:dyDescent="0.4">
      <c r="A8" t="s">
        <v>96</v>
      </c>
      <c r="B8" s="1" t="s">
        <v>97</v>
      </c>
      <c r="C8" s="1" t="s">
        <v>98</v>
      </c>
      <c r="D8">
        <v>300</v>
      </c>
      <c r="E8">
        <v>280</v>
      </c>
      <c r="F8">
        <v>20</v>
      </c>
      <c r="G8" s="1" t="s">
        <v>95</v>
      </c>
      <c r="H8">
        <v>60000</v>
      </c>
    </row>
    <row r="9" spans="1:8" x14ac:dyDescent="0.4">
      <c r="B9" s="1" t="s">
        <v>99</v>
      </c>
      <c r="C9" s="1" t="s">
        <v>100</v>
      </c>
      <c r="D9">
        <v>200</v>
      </c>
      <c r="E9">
        <v>175</v>
      </c>
      <c r="F9">
        <v>25</v>
      </c>
      <c r="G9" s="1" t="s">
        <v>86</v>
      </c>
      <c r="H9">
        <v>75000</v>
      </c>
    </row>
    <row r="10" spans="1:8" x14ac:dyDescent="0.4">
      <c r="A10" t="s">
        <v>101</v>
      </c>
      <c r="B10" s="1" t="s">
        <v>102</v>
      </c>
      <c r="C10" s="1" t="s">
        <v>103</v>
      </c>
      <c r="D10">
        <v>300</v>
      </c>
      <c r="E10">
        <v>290</v>
      </c>
      <c r="F10">
        <v>10</v>
      </c>
      <c r="G10" s="1" t="s">
        <v>104</v>
      </c>
      <c r="H10">
        <v>30000</v>
      </c>
    </row>
    <row r="11" spans="1:8" x14ac:dyDescent="0.4">
      <c r="B11" s="1" t="s">
        <v>105</v>
      </c>
      <c r="C11" s="1" t="s">
        <v>106</v>
      </c>
      <c r="D11">
        <v>200</v>
      </c>
      <c r="E11">
        <v>170</v>
      </c>
      <c r="F11">
        <v>30</v>
      </c>
      <c r="G11" s="1" t="s">
        <v>89</v>
      </c>
      <c r="H11">
        <v>90000</v>
      </c>
    </row>
    <row r="12" spans="1:8" x14ac:dyDescent="0.4">
      <c r="A12" t="s">
        <v>107</v>
      </c>
      <c r="B12" s="1" t="s">
        <v>108</v>
      </c>
      <c r="C12" s="1" t="s">
        <v>109</v>
      </c>
      <c r="D12">
        <v>400</v>
      </c>
      <c r="E12">
        <v>350</v>
      </c>
      <c r="F12">
        <v>50</v>
      </c>
      <c r="G12" s="1" t="s">
        <v>86</v>
      </c>
      <c r="H12">
        <v>150000</v>
      </c>
    </row>
    <row r="13" spans="1:8" x14ac:dyDescent="0.4">
      <c r="B13" s="1" t="s">
        <v>110</v>
      </c>
      <c r="C13" s="1" t="s">
        <v>111</v>
      </c>
      <c r="D13">
        <v>250</v>
      </c>
      <c r="E13">
        <v>230</v>
      </c>
      <c r="F13">
        <v>20</v>
      </c>
      <c r="G13" s="1" t="s">
        <v>95</v>
      </c>
      <c r="H13">
        <v>60000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sqref="A1:H1"/>
    </sheetView>
  </sheetViews>
  <sheetFormatPr defaultRowHeight="17.399999999999999" x14ac:dyDescent="0.4"/>
  <sheetData>
    <row r="1" spans="1:8" ht="21" x14ac:dyDescent="0.4">
      <c r="A1" s="33" t="s">
        <v>112</v>
      </c>
      <c r="B1" s="33"/>
      <c r="C1" s="33"/>
      <c r="D1" s="33"/>
      <c r="E1" s="33"/>
      <c r="F1" s="33"/>
      <c r="G1" s="33"/>
      <c r="H1" s="33"/>
    </row>
    <row r="2" spans="1:8" x14ac:dyDescent="0.4">
      <c r="A2" t="s">
        <v>113</v>
      </c>
      <c r="H2" s="7" t="s">
        <v>114</v>
      </c>
    </row>
    <row r="3" spans="1:8" x14ac:dyDescent="0.4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4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4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4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4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4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4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4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4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4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0"/>
  <sheetViews>
    <sheetView workbookViewId="0">
      <selection sqref="A1:I1"/>
    </sheetView>
  </sheetViews>
  <sheetFormatPr defaultRowHeight="17.399999999999999" x14ac:dyDescent="0.4"/>
  <cols>
    <col min="4" max="4" width="9.296875" bestFit="1" customWidth="1"/>
    <col min="7" max="9" width="11.69921875" bestFit="1" customWidth="1"/>
  </cols>
  <sheetData>
    <row r="1" spans="1:9" ht="21" x14ac:dyDescent="0.4">
      <c r="A1" s="33" t="s">
        <v>132</v>
      </c>
      <c r="B1" s="33"/>
      <c r="C1" s="33"/>
      <c r="D1" s="33"/>
      <c r="E1" s="33"/>
      <c r="F1" s="33"/>
      <c r="G1" s="33"/>
      <c r="H1" s="33"/>
      <c r="I1" s="33"/>
    </row>
    <row r="3" spans="1:9" x14ac:dyDescent="0.4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4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4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4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4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4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4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4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4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4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4">
      <c r="A13" s="34" t="s">
        <v>163</v>
      </c>
      <c r="B13" s="34"/>
      <c r="C13" s="34"/>
      <c r="D13" s="34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4">
      <c r="A14" t="s">
        <v>164</v>
      </c>
      <c r="C14" s="10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4" x14ac:dyDescent="0.4">
      <c r="A17" s="1"/>
      <c r="B17" s="1"/>
      <c r="C17" s="1"/>
      <c r="D17" s="1"/>
    </row>
    <row r="18" spans="1:4" x14ac:dyDescent="0.4">
      <c r="A18" s="1"/>
      <c r="B18" s="1"/>
      <c r="C18" s="1"/>
      <c r="D18" s="1"/>
    </row>
    <row r="19" spans="1:4" x14ac:dyDescent="0.4">
      <c r="A19" s="1"/>
      <c r="B19" s="1"/>
      <c r="C19" s="1"/>
      <c r="D19" s="1"/>
    </row>
    <row r="20" spans="1:4" x14ac:dyDescent="0.4">
      <c r="A20" s="1"/>
      <c r="B20" s="1"/>
      <c r="C20" s="1"/>
      <c r="D20" s="1"/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workbookViewId="0"/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5" max="5" width="9.59765625" bestFit="1" customWidth="1"/>
    <col min="7" max="7" width="10.19921875" bestFit="1" customWidth="1"/>
    <col min="9" max="9" width="10.59765625" bestFit="1" customWidth="1"/>
    <col min="10" max="10" width="22.19921875" bestFit="1" customWidth="1"/>
  </cols>
  <sheetData>
    <row r="1" spans="1:10" x14ac:dyDescent="0.4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4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4">
      <c r="A3" s="4">
        <v>15001</v>
      </c>
      <c r="B3" s="4" t="s">
        <v>292</v>
      </c>
      <c r="C3" s="4">
        <v>48.61</v>
      </c>
      <c r="D3" s="4">
        <v>48.28</v>
      </c>
      <c r="E3" s="4"/>
      <c r="G3" s="4" t="s">
        <v>10</v>
      </c>
      <c r="H3" s="4">
        <v>135</v>
      </c>
      <c r="I3" s="5">
        <v>1147500</v>
      </c>
    </row>
    <row r="4" spans="1:10" x14ac:dyDescent="0.4">
      <c r="A4" s="4">
        <v>15002</v>
      </c>
      <c r="B4" s="4" t="s">
        <v>293</v>
      </c>
      <c r="C4" s="4">
        <v>45.55</v>
      </c>
      <c r="D4" s="4">
        <v>46.13</v>
      </c>
      <c r="E4" s="4"/>
      <c r="G4" s="4" t="s">
        <v>11</v>
      </c>
      <c r="H4" s="4">
        <v>87</v>
      </c>
      <c r="I4" s="5">
        <v>1000500</v>
      </c>
    </row>
    <row r="5" spans="1:10" x14ac:dyDescent="0.4">
      <c r="A5" s="4">
        <v>15003</v>
      </c>
      <c r="B5" s="4" t="s">
        <v>294</v>
      </c>
      <c r="C5" s="4">
        <v>49.79</v>
      </c>
      <c r="D5" s="4">
        <v>48.36</v>
      </c>
      <c r="E5" s="4"/>
      <c r="G5" s="4" t="s">
        <v>12</v>
      </c>
      <c r="H5" s="4">
        <v>168</v>
      </c>
      <c r="I5" s="5">
        <v>1344000</v>
      </c>
    </row>
    <row r="6" spans="1:10" x14ac:dyDescent="0.4">
      <c r="A6" s="4">
        <v>15004</v>
      </c>
      <c r="B6" s="4" t="s">
        <v>295</v>
      </c>
      <c r="C6" s="4">
        <v>47.86</v>
      </c>
      <c r="D6" s="4">
        <v>48.15</v>
      </c>
      <c r="E6" s="4"/>
      <c r="G6" s="4" t="s">
        <v>13</v>
      </c>
      <c r="H6" s="4">
        <v>210</v>
      </c>
      <c r="I6" s="5">
        <v>945000</v>
      </c>
    </row>
    <row r="7" spans="1:10" x14ac:dyDescent="0.4">
      <c r="A7" s="4">
        <v>15005</v>
      </c>
      <c r="B7" s="4" t="s">
        <v>296</v>
      </c>
      <c r="C7" s="4">
        <v>46.04</v>
      </c>
      <c r="D7" s="4">
        <v>46.41</v>
      </c>
      <c r="E7" s="4"/>
      <c r="G7" s="4" t="s">
        <v>14</v>
      </c>
      <c r="H7" s="4">
        <v>109</v>
      </c>
      <c r="I7" s="5">
        <v>654000</v>
      </c>
      <c r="J7" s="35" t="s">
        <v>19</v>
      </c>
    </row>
    <row r="8" spans="1:10" x14ac:dyDescent="0.4">
      <c r="A8" s="4">
        <v>15006</v>
      </c>
      <c r="B8" s="4" t="s">
        <v>297</v>
      </c>
      <c r="C8" s="4">
        <v>48.22</v>
      </c>
      <c r="D8" s="4">
        <v>48.19</v>
      </c>
      <c r="E8" s="4"/>
      <c r="G8" s="4" t="s">
        <v>15</v>
      </c>
      <c r="H8" s="4">
        <v>264</v>
      </c>
      <c r="I8" s="5">
        <v>1452000</v>
      </c>
      <c r="J8" s="36"/>
    </row>
    <row r="9" spans="1:10" x14ac:dyDescent="0.4">
      <c r="A9" s="4">
        <v>15007</v>
      </c>
      <c r="B9" s="4" t="s">
        <v>298</v>
      </c>
      <c r="C9" s="4">
        <v>46.17</v>
      </c>
      <c r="D9" s="4">
        <v>45.99</v>
      </c>
      <c r="E9" s="4"/>
      <c r="G9" s="4" t="s">
        <v>16</v>
      </c>
      <c r="H9" s="4">
        <v>67</v>
      </c>
      <c r="I9" s="5">
        <v>435500</v>
      </c>
      <c r="J9" s="4"/>
    </row>
    <row r="11" spans="1:10" x14ac:dyDescent="0.4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4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4">
      <c r="A13" s="4" t="s">
        <v>273</v>
      </c>
      <c r="B13" s="6">
        <v>45786</v>
      </c>
      <c r="C13" s="4">
        <v>7</v>
      </c>
      <c r="D13" s="4"/>
      <c r="G13" s="4">
        <v>200612054</v>
      </c>
      <c r="H13" s="4" t="s">
        <v>28</v>
      </c>
      <c r="I13" s="4" t="s">
        <v>29</v>
      </c>
      <c r="J13" s="4"/>
    </row>
    <row r="14" spans="1:10" x14ac:dyDescent="0.4">
      <c r="A14" s="4" t="s">
        <v>274</v>
      </c>
      <c r="B14" s="6">
        <v>45788</v>
      </c>
      <c r="C14" s="4">
        <v>8</v>
      </c>
      <c r="D14" s="4"/>
      <c r="G14" s="4">
        <v>201428619</v>
      </c>
      <c r="H14" s="4" t="s">
        <v>30</v>
      </c>
      <c r="I14" s="4" t="s">
        <v>31</v>
      </c>
      <c r="J14" s="4"/>
    </row>
    <row r="15" spans="1:10" x14ac:dyDescent="0.4">
      <c r="A15" s="4" t="s">
        <v>275</v>
      </c>
      <c r="B15" s="6">
        <v>45792</v>
      </c>
      <c r="C15" s="4">
        <v>5</v>
      </c>
      <c r="D15" s="4"/>
      <c r="G15" s="4">
        <v>201819342</v>
      </c>
      <c r="H15" s="4" t="s">
        <v>32</v>
      </c>
      <c r="I15" s="4" t="s">
        <v>33</v>
      </c>
      <c r="J15" s="4"/>
    </row>
    <row r="16" spans="1:10" x14ac:dyDescent="0.4">
      <c r="A16" s="4" t="s">
        <v>276</v>
      </c>
      <c r="B16" s="6">
        <v>45793</v>
      </c>
      <c r="C16" s="4">
        <v>9</v>
      </c>
      <c r="D16" s="4"/>
      <c r="G16" s="4">
        <v>201337023</v>
      </c>
      <c r="H16" s="4" t="s">
        <v>34</v>
      </c>
      <c r="I16" s="4" t="s">
        <v>31</v>
      </c>
      <c r="J16" s="4"/>
    </row>
    <row r="17" spans="1:10" x14ac:dyDescent="0.4">
      <c r="A17" s="4" t="s">
        <v>277</v>
      </c>
      <c r="B17" s="6">
        <v>45799</v>
      </c>
      <c r="C17" s="4">
        <v>6</v>
      </c>
      <c r="D17" s="4"/>
      <c r="G17" s="4">
        <v>201929855</v>
      </c>
      <c r="H17" s="4" t="s">
        <v>35</v>
      </c>
      <c r="I17" s="4" t="s">
        <v>33</v>
      </c>
      <c r="J17" s="4"/>
    </row>
    <row r="18" spans="1:10" x14ac:dyDescent="0.4">
      <c r="A18" s="4" t="s">
        <v>278</v>
      </c>
      <c r="B18" s="6">
        <v>45799</v>
      </c>
      <c r="C18" s="4">
        <v>7</v>
      </c>
      <c r="D18" s="4"/>
      <c r="G18" s="4">
        <v>200929944</v>
      </c>
      <c r="H18" s="4" t="s">
        <v>36</v>
      </c>
      <c r="I18" s="4" t="s">
        <v>29</v>
      </c>
      <c r="J18" s="4"/>
    </row>
    <row r="19" spans="1:10" x14ac:dyDescent="0.4">
      <c r="A19" s="4" t="s">
        <v>279</v>
      </c>
      <c r="B19" s="6">
        <v>45802</v>
      </c>
      <c r="C19" s="4">
        <v>5</v>
      </c>
      <c r="D19" s="4"/>
      <c r="G19" s="4">
        <v>201813058</v>
      </c>
      <c r="H19" s="4" t="s">
        <v>37</v>
      </c>
      <c r="I19" s="4" t="s">
        <v>33</v>
      </c>
      <c r="J19" s="4"/>
    </row>
    <row r="20" spans="1:10" x14ac:dyDescent="0.4">
      <c r="A20" s="4" t="s">
        <v>280</v>
      </c>
      <c r="B20" s="6">
        <v>45803</v>
      </c>
      <c r="C20" s="4">
        <v>9</v>
      </c>
      <c r="D20" s="4"/>
      <c r="G20" s="4">
        <v>200835196</v>
      </c>
      <c r="H20" s="4" t="s">
        <v>38</v>
      </c>
      <c r="I20" s="4" t="s">
        <v>29</v>
      </c>
      <c r="J20" s="4"/>
    </row>
    <row r="21" spans="1:10" x14ac:dyDescent="0.4">
      <c r="A21" s="4" t="s">
        <v>281</v>
      </c>
      <c r="B21" s="6">
        <v>45806</v>
      </c>
      <c r="C21" s="4">
        <v>8</v>
      </c>
      <c r="D21" s="4"/>
      <c r="G21" s="4">
        <v>201310487</v>
      </c>
      <c r="H21" s="4" t="s">
        <v>39</v>
      </c>
      <c r="I21" s="4" t="s">
        <v>31</v>
      </c>
      <c r="J21" s="4"/>
    </row>
    <row r="22" spans="1:10" x14ac:dyDescent="0.4">
      <c r="A22" s="4" t="s">
        <v>282</v>
      </c>
      <c r="B22" s="6">
        <v>45807</v>
      </c>
      <c r="C22" s="4">
        <v>6</v>
      </c>
      <c r="D22" s="4"/>
      <c r="G22" s="4">
        <v>201931199</v>
      </c>
      <c r="H22" s="4" t="s">
        <v>40</v>
      </c>
      <c r="I22" s="4" t="s">
        <v>33</v>
      </c>
      <c r="J22" s="4"/>
    </row>
    <row r="24" spans="1:10" x14ac:dyDescent="0.4">
      <c r="A24" s="2" t="s">
        <v>42</v>
      </c>
      <c r="B24" s="3" t="s">
        <v>43</v>
      </c>
      <c r="G24" s="37" t="s">
        <v>301</v>
      </c>
      <c r="H24" s="37"/>
    </row>
    <row r="25" spans="1:10" x14ac:dyDescent="0.4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4">
      <c r="A26" s="4" t="s">
        <v>46</v>
      </c>
      <c r="B26" s="4" t="s">
        <v>22</v>
      </c>
      <c r="C26" s="4"/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4">
      <c r="A27" s="4" t="s">
        <v>48</v>
      </c>
      <c r="B27" s="4" t="s">
        <v>22</v>
      </c>
      <c r="C27" s="4"/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4">
      <c r="A28" s="4" t="s">
        <v>50</v>
      </c>
      <c r="B28" s="4" t="s">
        <v>21</v>
      </c>
      <c r="C28" s="4"/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4">
      <c r="A29" s="4" t="s">
        <v>52</v>
      </c>
      <c r="B29" s="4" t="s">
        <v>21</v>
      </c>
      <c r="C29" s="4"/>
      <c r="D29" s="4" t="s">
        <v>69</v>
      </c>
      <c r="E29" s="4" t="s">
        <v>53</v>
      </c>
    </row>
    <row r="30" spans="1:10" x14ac:dyDescent="0.4">
      <c r="A30" s="4" t="s">
        <v>54</v>
      </c>
      <c r="B30" s="4" t="s">
        <v>22</v>
      </c>
      <c r="C30" s="4"/>
      <c r="D30" s="4" t="s">
        <v>70</v>
      </c>
      <c r="E30" s="4" t="s">
        <v>55</v>
      </c>
    </row>
    <row r="31" spans="1:10" x14ac:dyDescent="0.4">
      <c r="A31" s="4" t="s">
        <v>56</v>
      </c>
      <c r="B31" s="4" t="s">
        <v>21</v>
      </c>
      <c r="C31" s="4"/>
      <c r="D31" s="4" t="s">
        <v>71</v>
      </c>
      <c r="E31" s="4" t="s">
        <v>57</v>
      </c>
    </row>
    <row r="32" spans="1:10" x14ac:dyDescent="0.4">
      <c r="A32" s="4" t="s">
        <v>58</v>
      </c>
      <c r="B32" s="4" t="s">
        <v>22</v>
      </c>
      <c r="C32" s="4"/>
      <c r="D32" s="4" t="s">
        <v>74</v>
      </c>
      <c r="E32" s="4" t="s">
        <v>59</v>
      </c>
    </row>
    <row r="33" spans="1:5" x14ac:dyDescent="0.4">
      <c r="A33" s="4" t="s">
        <v>60</v>
      </c>
      <c r="B33" s="4" t="s">
        <v>21</v>
      </c>
      <c r="C33" s="4"/>
      <c r="D33" s="4" t="s">
        <v>75</v>
      </c>
      <c r="E33" s="4" t="s">
        <v>61</v>
      </c>
    </row>
    <row r="34" spans="1:5" x14ac:dyDescent="0.4">
      <c r="A34" s="4" t="s">
        <v>62</v>
      </c>
      <c r="B34" s="4" t="s">
        <v>22</v>
      </c>
      <c r="C34" s="4"/>
      <c r="D34" s="4" t="s">
        <v>72</v>
      </c>
      <c r="E34" s="4" t="s">
        <v>63</v>
      </c>
    </row>
    <row r="35" spans="1:5" x14ac:dyDescent="0.4">
      <c r="A35" s="4" t="s">
        <v>64</v>
      </c>
      <c r="B35" s="4" t="s">
        <v>21</v>
      </c>
      <c r="C35" s="4"/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J9" sqref="J9"/>
    </sheetView>
  </sheetViews>
  <sheetFormatPr defaultRowHeight="17.399999999999999" outlineLevelRow="3" x14ac:dyDescent="0.4"/>
  <cols>
    <col min="2" max="2" width="9.796875" customWidth="1"/>
  </cols>
  <sheetData>
    <row r="1" spans="1:7" ht="21" x14ac:dyDescent="0.4">
      <c r="A1" s="33" t="s">
        <v>165</v>
      </c>
      <c r="B1" s="33"/>
      <c r="C1" s="33"/>
      <c r="D1" s="33"/>
      <c r="E1" s="33"/>
      <c r="F1" s="33"/>
      <c r="G1" s="33"/>
    </row>
    <row r="3" spans="1:7" x14ac:dyDescent="0.4">
      <c r="A3" s="27" t="s">
        <v>3</v>
      </c>
      <c r="B3" s="27" t="s">
        <v>166</v>
      </c>
      <c r="C3" s="27" t="s">
        <v>167</v>
      </c>
      <c r="D3" s="27" t="s">
        <v>168</v>
      </c>
      <c r="E3" s="27" t="s">
        <v>169</v>
      </c>
      <c r="F3" s="27" t="s">
        <v>170</v>
      </c>
      <c r="G3" s="27" t="s">
        <v>171</v>
      </c>
    </row>
    <row r="4" spans="1:7" outlineLevel="3" x14ac:dyDescent="0.4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4">
      <c r="A5" s="4"/>
      <c r="B5" s="24" t="s">
        <v>309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2"/>
      <c r="G5" s="4"/>
    </row>
    <row r="6" spans="1:7" outlineLevel="3" x14ac:dyDescent="0.4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4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4">
      <c r="A8" s="4"/>
      <c r="B8" s="24" t="s">
        <v>310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2"/>
      <c r="G8" s="4"/>
    </row>
    <row r="9" spans="1:7" outlineLevel="3" x14ac:dyDescent="0.4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4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4">
      <c r="A11" s="4"/>
      <c r="B11" s="24" t="s">
        <v>311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2"/>
      <c r="G11" s="4"/>
    </row>
    <row r="12" spans="1:7" outlineLevel="3" x14ac:dyDescent="0.4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4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4">
      <c r="A14" s="4"/>
      <c r="B14" s="24" t="s">
        <v>312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2"/>
      <c r="G14" s="4"/>
    </row>
    <row r="15" spans="1:7" outlineLevel="1" x14ac:dyDescent="0.4">
      <c r="A15" s="4"/>
      <c r="B15" s="4"/>
      <c r="C15" s="4"/>
      <c r="D15" s="4"/>
      <c r="E15" s="4"/>
      <c r="F15" s="12">
        <f>SUBTOTAL(5,F4:F13)</f>
        <v>76.666666666666671</v>
      </c>
      <c r="G15" s="24" t="s">
        <v>306</v>
      </c>
    </row>
    <row r="16" spans="1:7" outlineLevel="3" x14ac:dyDescent="0.4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4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4">
      <c r="A18" s="1"/>
      <c r="B18" s="26" t="s">
        <v>313</v>
      </c>
      <c r="C18" s="1">
        <f>SUBTOTAL(1,C16:C17)</f>
        <v>75</v>
      </c>
      <c r="D18" s="1">
        <f>SUBTOTAL(1,D16:D17)</f>
        <v>50</v>
      </c>
      <c r="E18" s="1">
        <f>SUBTOTAL(1,E16:E17)</f>
        <v>80</v>
      </c>
      <c r="F18" s="25"/>
      <c r="G18" s="1"/>
    </row>
    <row r="19" spans="1:7" outlineLevel="1" x14ac:dyDescent="0.4">
      <c r="A19" s="1"/>
      <c r="B19" s="1"/>
      <c r="C19" s="1"/>
      <c r="D19" s="1"/>
      <c r="E19" s="1"/>
      <c r="F19" s="25">
        <f>SUBTOTAL(5,F16:F17)</f>
        <v>66.666666666666671</v>
      </c>
      <c r="G19" s="26" t="s">
        <v>307</v>
      </c>
    </row>
    <row r="20" spans="1:7" x14ac:dyDescent="0.4">
      <c r="A20" s="1"/>
      <c r="B20" s="26" t="s">
        <v>314</v>
      </c>
      <c r="C20" s="1">
        <f>SUBTOTAL(1,C4:C17)</f>
        <v>80.555555555555557</v>
      </c>
      <c r="D20" s="1">
        <f>SUBTOTAL(1,D4:D17)</f>
        <v>71.111111111111114</v>
      </c>
      <c r="E20" s="1">
        <f>SUBTOTAL(1,E4:E17)</f>
        <v>84.444444444444443</v>
      </c>
      <c r="F20" s="25"/>
      <c r="G20" s="26"/>
    </row>
    <row r="21" spans="1:7" x14ac:dyDescent="0.4">
      <c r="A21" s="1"/>
      <c r="B21" s="1"/>
      <c r="C21" s="1"/>
      <c r="D21" s="1"/>
      <c r="E21" s="1"/>
      <c r="F21" s="25">
        <f>SUBTOTAL(5,F4:F17)</f>
        <v>66.666666666666671</v>
      </c>
      <c r="G21" s="26" t="s">
        <v>308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tabSelected="1" workbookViewId="0">
      <selection activeCell="F18" sqref="F18"/>
    </sheetView>
  </sheetViews>
  <sheetFormatPr defaultRowHeight="17.399999999999999" x14ac:dyDescent="0.4"/>
  <cols>
    <col min="1" max="1" width="10.3984375" bestFit="1" customWidth="1"/>
    <col min="2" max="5" width="8.296875" bestFit="1" customWidth="1"/>
  </cols>
  <sheetData>
    <row r="1" spans="1:9" ht="21" x14ac:dyDescent="0.4">
      <c r="A1" s="33" t="s">
        <v>186</v>
      </c>
      <c r="B1" s="33"/>
      <c r="C1" s="33"/>
      <c r="D1" s="33"/>
      <c r="E1" s="33"/>
      <c r="F1" s="33"/>
      <c r="G1" s="33"/>
      <c r="H1" s="33"/>
      <c r="I1" s="33"/>
    </row>
    <row r="3" spans="1:9" x14ac:dyDescent="0.4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4">
      <c r="A4" s="4" t="s">
        <v>193</v>
      </c>
      <c r="B4" s="4" t="s">
        <v>194</v>
      </c>
      <c r="C4" s="6">
        <v>45877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4">
      <c r="A5" s="4" t="s">
        <v>193</v>
      </c>
      <c r="B5" s="4" t="s">
        <v>196</v>
      </c>
      <c r="C5" s="6">
        <v>45901</v>
      </c>
      <c r="D5" s="4">
        <v>55</v>
      </c>
      <c r="E5" s="4">
        <v>9</v>
      </c>
      <c r="F5" s="4">
        <v>1</v>
      </c>
      <c r="G5" s="4">
        <f>SUM(D5:E5)</f>
        <v>64</v>
      </c>
      <c r="H5" s="5">
        <f>E5*IF(B5="A",1000,IF(B5="B",2000,3000))</f>
        <v>18000</v>
      </c>
      <c r="I5" s="4">
        <f>_xlfn.RANK.EQ(H5,$H$4:$H$10)</f>
        <v>2</v>
      </c>
    </row>
    <row r="6" spans="1:9" x14ac:dyDescent="0.4">
      <c r="A6" s="4" t="s">
        <v>195</v>
      </c>
      <c r="B6" s="4" t="s">
        <v>196</v>
      </c>
      <c r="C6" s="6">
        <v>45859</v>
      </c>
      <c r="D6" s="4">
        <v>30</v>
      </c>
      <c r="E6" s="4">
        <v>4</v>
      </c>
      <c r="F6" s="4">
        <v>1</v>
      </c>
      <c r="G6" s="4">
        <f>SUM(D6:E6)</f>
        <v>34</v>
      </c>
      <c r="H6" s="5">
        <f>E6*IF(B6="A",1000,IF(B6="B",2000,3000))</f>
        <v>8000</v>
      </c>
      <c r="I6" s="4">
        <f>_xlfn.RANK.EQ(H6,$H$4:$H$10)</f>
        <v>4</v>
      </c>
    </row>
    <row r="7" spans="1:9" x14ac:dyDescent="0.4">
      <c r="A7" s="4" t="s">
        <v>195</v>
      </c>
      <c r="B7" s="4" t="s">
        <v>194</v>
      </c>
      <c r="C7" s="6">
        <v>45901</v>
      </c>
      <c r="D7" s="4">
        <v>40</v>
      </c>
      <c r="E7" s="4">
        <v>2</v>
      </c>
      <c r="F7" s="4">
        <v>1</v>
      </c>
      <c r="G7" s="4">
        <f>SUM(D7:E7)</f>
        <v>42</v>
      </c>
      <c r="H7" s="5">
        <f>E7*IF(B7="A",1000,IF(B7="B",2000,3000))</f>
        <v>2000</v>
      </c>
      <c r="I7" s="4">
        <f>_xlfn.RANK.EQ(H7,$H$4:$H$10)</f>
        <v>6</v>
      </c>
    </row>
    <row r="8" spans="1:9" x14ac:dyDescent="0.4">
      <c r="A8" s="4" t="s">
        <v>198</v>
      </c>
      <c r="B8" s="4" t="s">
        <v>194</v>
      </c>
      <c r="C8" s="6">
        <v>45718</v>
      </c>
      <c r="D8" s="4">
        <v>25</v>
      </c>
      <c r="E8" s="4">
        <v>10</v>
      </c>
      <c r="F8" s="4">
        <v>1</v>
      </c>
      <c r="G8" s="4">
        <f>SUM(D8:E8)</f>
        <v>35</v>
      </c>
      <c r="H8" s="5">
        <f>E8*IF(B8="A",1000,IF(B8="B",2000,3000))</f>
        <v>10000</v>
      </c>
      <c r="I8" s="4">
        <f>_xlfn.RANK.EQ(H8,$H$4:$H$10)</f>
        <v>3</v>
      </c>
    </row>
    <row r="9" spans="1:9" x14ac:dyDescent="0.4">
      <c r="A9" s="4" t="s">
        <v>197</v>
      </c>
      <c r="B9" s="4" t="s">
        <v>196</v>
      </c>
      <c r="C9" s="6">
        <v>45902</v>
      </c>
      <c r="D9" s="4">
        <v>60</v>
      </c>
      <c r="E9" s="4">
        <v>0</v>
      </c>
      <c r="F9" s="4">
        <v>1</v>
      </c>
      <c r="G9" s="4">
        <f>SUM(D9:E9)</f>
        <v>60</v>
      </c>
      <c r="H9" s="5">
        <f>E9*IF(B9="A",1000,IF(B9="B",2000,3000))</f>
        <v>0</v>
      </c>
      <c r="I9" s="4">
        <f>_xlfn.RANK.EQ(H9,$H$4:$H$10)</f>
        <v>7</v>
      </c>
    </row>
    <row r="10" spans="1:9" x14ac:dyDescent="0.4">
      <c r="A10" s="4" t="s">
        <v>197</v>
      </c>
      <c r="B10" s="4" t="s">
        <v>199</v>
      </c>
      <c r="C10" s="6">
        <v>45698</v>
      </c>
      <c r="D10" s="4">
        <v>35</v>
      </c>
      <c r="E10" s="4">
        <v>10</v>
      </c>
      <c r="F10" s="4">
        <v>1</v>
      </c>
      <c r="G10" s="4">
        <f>SUM(D10:E10)</f>
        <v>45</v>
      </c>
      <c r="H10" s="5">
        <f>E10*IF(B10="A",1000,IF(B10="B",2000,3000))</f>
        <v>30000</v>
      </c>
      <c r="I10" s="4">
        <f>_xlfn.RANK.EQ(H10,$H$4:$H$10)</f>
        <v>1</v>
      </c>
    </row>
    <row r="13" spans="1:9" x14ac:dyDescent="0.4">
      <c r="A13" s="28" t="s">
        <v>188</v>
      </c>
      <c r="B13" t="s">
        <v>315</v>
      </c>
    </row>
    <row r="15" spans="1:9" x14ac:dyDescent="0.4">
      <c r="A15" s="28" t="s">
        <v>317</v>
      </c>
      <c r="B15" s="28" t="s">
        <v>187</v>
      </c>
    </row>
    <row r="16" spans="1:9" x14ac:dyDescent="0.4">
      <c r="A16" s="28" t="s">
        <v>41</v>
      </c>
      <c r="B16" t="s">
        <v>194</v>
      </c>
      <c r="C16" t="s">
        <v>196</v>
      </c>
      <c r="D16" t="s">
        <v>199</v>
      </c>
      <c r="E16" t="s">
        <v>316</v>
      </c>
    </row>
    <row r="17" spans="1:5" x14ac:dyDescent="0.4">
      <c r="A17" t="s">
        <v>193</v>
      </c>
      <c r="B17" s="29">
        <v>5000</v>
      </c>
      <c r="C17" s="29">
        <v>18000</v>
      </c>
      <c r="D17" s="29" t="s">
        <v>318</v>
      </c>
      <c r="E17" s="29">
        <v>23000</v>
      </c>
    </row>
    <row r="18" spans="1:5" x14ac:dyDescent="0.4">
      <c r="A18" t="s">
        <v>195</v>
      </c>
      <c r="B18" s="29">
        <v>2000</v>
      </c>
      <c r="C18" s="29">
        <v>8000</v>
      </c>
      <c r="D18" s="29" t="s">
        <v>318</v>
      </c>
      <c r="E18" s="29">
        <v>10000</v>
      </c>
    </row>
    <row r="19" spans="1:5" x14ac:dyDescent="0.4">
      <c r="A19" t="s">
        <v>198</v>
      </c>
      <c r="B19" s="29">
        <v>10000</v>
      </c>
      <c r="C19" s="29" t="s">
        <v>318</v>
      </c>
      <c r="D19" s="29" t="s">
        <v>318</v>
      </c>
      <c r="E19" s="29">
        <v>10000</v>
      </c>
    </row>
    <row r="20" spans="1:5" x14ac:dyDescent="0.4">
      <c r="A20" t="s">
        <v>197</v>
      </c>
      <c r="B20" s="29" t="s">
        <v>318</v>
      </c>
      <c r="C20" s="29">
        <v>0</v>
      </c>
      <c r="D20" s="29">
        <v>30000</v>
      </c>
      <c r="E20" s="29">
        <v>30000</v>
      </c>
    </row>
    <row r="21" spans="1:5" x14ac:dyDescent="0.4">
      <c r="A21" t="s">
        <v>316</v>
      </c>
      <c r="B21" s="29">
        <v>17000</v>
      </c>
      <c r="C21" s="29">
        <v>26000</v>
      </c>
      <c r="D21" s="29">
        <v>30000</v>
      </c>
      <c r="E21" s="29">
        <v>73000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M9" sqref="M9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9" ht="18" thickBot="1" x14ac:dyDescent="0.45"/>
    <row r="2" spans="1:9" ht="18" thickBot="1" x14ac:dyDescent="0.45">
      <c r="A2" s="30" t="s">
        <v>200</v>
      </c>
      <c r="B2" s="31"/>
      <c r="F2" s="32" t="s">
        <v>205</v>
      </c>
      <c r="G2" s="32"/>
      <c r="H2" s="32"/>
      <c r="I2" s="32"/>
    </row>
    <row r="3" spans="1:9" x14ac:dyDescent="0.4">
      <c r="A3" s="14" t="s">
        <v>201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4">
      <c r="A4" s="16" t="s">
        <v>137</v>
      </c>
      <c r="B4" s="17">
        <v>1000</v>
      </c>
      <c r="D4" s="32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4">
      <c r="A5" s="16" t="s">
        <v>202</v>
      </c>
      <c r="B5" s="17">
        <v>2000000</v>
      </c>
      <c r="D5" s="32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4">
      <c r="A6" s="16" t="s">
        <v>119</v>
      </c>
      <c r="B6" s="17">
        <f>B3*B4</f>
        <v>5000000</v>
      </c>
      <c r="D6" s="32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4">
      <c r="A7" s="16" t="s">
        <v>203</v>
      </c>
      <c r="B7" s="17">
        <f>B6-B5</f>
        <v>3000000</v>
      </c>
      <c r="D7" s="32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8" thickBot="1" x14ac:dyDescent="0.45">
      <c r="A8" s="18" t="s">
        <v>204</v>
      </c>
      <c r="B8" s="19">
        <f>B7/B6</f>
        <v>0.6</v>
      </c>
      <c r="D8" s="32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L14" sqref="L14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9.19921875" bestFit="1" customWidth="1"/>
  </cols>
  <sheetData>
    <row r="1" spans="1:7" ht="21" x14ac:dyDescent="0.4">
      <c r="A1" s="33" t="s">
        <v>207</v>
      </c>
      <c r="B1" s="33"/>
      <c r="C1" s="33"/>
      <c r="D1" s="33"/>
      <c r="E1" s="33"/>
      <c r="F1" s="33"/>
      <c r="G1" s="33"/>
    </row>
    <row r="3" spans="1:7" x14ac:dyDescent="0.4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4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4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4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4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4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4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4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4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4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4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4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4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4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4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4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명희 임</cp:lastModifiedBy>
  <dcterms:created xsi:type="dcterms:W3CDTF">2023-04-27T08:01:32Z</dcterms:created>
  <dcterms:modified xsi:type="dcterms:W3CDTF">2026-07-12T01:46:01Z</dcterms:modified>
</cp:coreProperties>
</file>