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wjdgh\Desktop\컴활 2급 실기 연습\"/>
    </mc:Choice>
  </mc:AlternateContent>
  <xr:revisionPtr revIDLastSave="0" documentId="13_ncr:1_{BB330302-5634-4F53-B2F5-AFD319796333}" xr6:coauthVersionLast="47" xr6:coauthVersionMax="47" xr10:uidLastSave="{00000000-0000-0000-0000-000000000000}"/>
  <bookViews>
    <workbookView xWindow="-98" yWindow="-98" windowWidth="19396" windowHeight="11596" firstSheet="1" activeTab="6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11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1" l="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F4" i="11"/>
  <c r="G4" i="11" s="1"/>
  <c r="J18" i="4"/>
  <c r="J19" i="4"/>
  <c r="J20" i="4"/>
  <c r="J21" i="4"/>
  <c r="J22" i="4"/>
  <c r="J23" i="4"/>
  <c r="J24" i="4"/>
  <c r="J25" i="4"/>
  <c r="J26" i="4"/>
  <c r="J17" i="4"/>
  <c r="D18" i="4"/>
  <c r="D19" i="4"/>
  <c r="D20" i="4"/>
  <c r="D21" i="4"/>
  <c r="D22" i="4"/>
  <c r="D23" i="4"/>
  <c r="D24" i="4"/>
  <c r="D25" i="4"/>
  <c r="D26" i="4"/>
  <c r="D17" i="4"/>
  <c r="E13" i="4"/>
  <c r="A19" i="9"/>
  <c r="D31" i="4"/>
  <c r="D32" i="4"/>
  <c r="D33" i="4"/>
  <c r="D34" i="4"/>
  <c r="D35" i="4"/>
  <c r="D36" i="4"/>
  <c r="D37" i="4"/>
  <c r="D38" i="4"/>
  <c r="D39" i="4"/>
  <c r="D30" i="4"/>
  <c r="J4" i="4"/>
  <c r="J5" i="4"/>
  <c r="J6" i="4"/>
  <c r="J7" i="4"/>
  <c r="J8" i="4"/>
  <c r="J9" i="4"/>
  <c r="J10" i="4"/>
  <c r="J11" i="4"/>
  <c r="J12" i="4"/>
  <c r="J13" i="4"/>
  <c r="J3" i="4"/>
  <c r="F5" i="7"/>
  <c r="F6" i="7"/>
  <c r="F7" i="7"/>
  <c r="F8" i="7"/>
  <c r="F9" i="7"/>
  <c r="F10" i="7"/>
  <c r="F11" i="7"/>
  <c r="F12" i="7"/>
  <c r="F4" i="7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<sst xmlns="http://schemas.openxmlformats.org/spreadsheetml/2006/main" count="387" uniqueCount="255">
  <si>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</si>
  <si>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</si>
  <si>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</si>
  <si>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</si>
  <si>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</si>
  <si>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</si>
  <si>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</si>
  <si>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</si>
  <si>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</si>
  <si>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</si>
  <si>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</si>
  <si>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</si>
  <si>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</si>
  <si>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</si>
  <si>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</si>
  <si>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</si>
  <si>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</si>
  <si>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</si>
  <si>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</si>
  <si>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</si>
  <si>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</si>
  <si>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</si>
  <si>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</si>
  <si>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</si>
  <si>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</si>
  <si>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</si>
  <si>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</si>
  <si>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</si>
  <si>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</si>
  <si>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</si>
  <si>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</si>
  <si>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</si>
  <si>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</si>
  <si>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</si>
  <si>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</si>
  <si>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</si>
  <si>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</si>
  <si>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</si>
  <si>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</si>
  <si>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</si>
  <si>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</si>
  <si>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</si>
  <si>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</si>
  <si>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</si>
  <si>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</si>
  <si>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</si>
  <si>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</si>
  <si>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</si>
  <si>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</si>
  <si>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</si>
  <si>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</si>
  <si>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</si>
  <si>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</si>
  <si>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</si>
  <si>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</si>
  <si>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</si>
  <si>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</si>
  <si>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</si>
  <si>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</si>
  <si>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</si>
  <si>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</si>
  <si>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</si>
  <si>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</si>
  <si>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</si>
  <si>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</si>
  <si>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</si>
  <si>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</si>
  <si>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</si>
  <si>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</si>
  <si>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</si>
  <si>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</si>
  <si>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</si>
  <si>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</si>
  <si>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</si>
  <si>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</si>
  <si>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</si>
  <si>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</si>
  <si>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</si>
  <si>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</si>
  <si>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</si>
  <si>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</si>
  <si>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</si>
  <si>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</si>
  <si>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</si>
  <si>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</si>
  <si>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</si>
  <si>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</si>
  <si>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</si>
  <si>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</si>
  <si>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</si>
  <si>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</si>
  <si>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</si>
  <si>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</si>
  <si>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</si>
  <si>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</si>
  <si>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</si>
  <si>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</si>
  <si>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</si>
  <si>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</si>
  <si>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</si>
  <si>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</si>
  <si>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</si>
  <si>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</si>
  <si>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</si>
  <si>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</si>
  <si>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</si>
  <si>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</si>
  <si>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</si>
  <si>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</si>
  <si>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</si>
  <si>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</si>
  <si>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</si>
  <si>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</si>
  <si>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</si>
  <si>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</si>
  <si>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</si>
  <si>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</si>
  <si>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</si>
  <si>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</si>
  <si>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</si>
  <si>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</si>
  <si>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</si>
  <si>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</si>
  <si>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</si>
  <si>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</si>
  <si>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</si>
  <si>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</si>
  <si>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</si>
  <si>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</si>
  <si>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</si>
  <si>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</si>
  <si>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</si>
  <si>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</si>
  <si>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</si>
  <si>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</si>
  <si>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</si>
  <si>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</si>
  <si>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</si>
  <si>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</si>
  <si>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</si>
  <si>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</si>
  <si>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</si>
  <si>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</si>
  <si>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</si>
  <si>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</si>
  <si>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</si>
  <si>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</si>
  <si>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</si>
  <si>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</si>
  <si>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</si>
  <si>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</si>
  <si>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</si>
  <si>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</si>
  <si>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</si>
  <si>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</si>
  <si>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</si>
  <si>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</si>
  <si>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</si>
  <si>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</si>
  <si>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</si>
  <si>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</si>
  <si>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</si>
  <si>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</si>
  <si>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</si>
  <si>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</si>
  <si>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</si>
  <si>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</si>
  <si>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</si>
  <si>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</si>
  <si>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</si>
  <si>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</si>
  <si>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</si>
  <si>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</si>
  <si>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</si>
  <si>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</si>
  <si>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</si>
  <si>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</si>
  <si>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</si>
  <si>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</si>
  <si>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</si>
  <si>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</si>
  <si>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</si>
  <si>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</si>
  <si>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</si>
  <si>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</si>
  <si>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</si>
  <si>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</si>
  <si>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사원코드</t>
    <phoneticPr fontId="2" type="noConversion"/>
  </si>
  <si>
    <t>MA-01</t>
    <phoneticPr fontId="2" type="noConversion"/>
  </si>
  <si>
    <t>SA-01</t>
    <phoneticPr fontId="2" type="noConversion"/>
  </si>
  <si>
    <t>SA-02</t>
    <phoneticPr fontId="2" type="noConversion"/>
  </si>
  <si>
    <t>MA-02</t>
    <phoneticPr fontId="2" type="noConversion"/>
  </si>
  <si>
    <t>SA-03</t>
    <phoneticPr fontId="2" type="noConversion"/>
  </si>
  <si>
    <t>MA-03</t>
    <phoneticPr fontId="2" type="noConversion"/>
  </si>
  <si>
    <t>김동일</t>
    <phoneticPr fontId="2" type="noConversion"/>
  </si>
  <si>
    <t>임선희</t>
    <phoneticPr fontId="2" type="noConversion"/>
  </si>
  <si>
    <t>김한식</t>
    <phoneticPr fontId="2" type="noConversion"/>
  </si>
  <si>
    <t>고회진</t>
    <phoneticPr fontId="2" type="noConversion"/>
  </si>
  <si>
    <t>신봉순</t>
    <phoneticPr fontId="2" type="noConversion"/>
  </si>
  <si>
    <t>지순녀</t>
    <phoneticPr fontId="2" type="noConversion"/>
  </si>
  <si>
    <t>부서명</t>
    <phoneticPr fontId="2" type="noConversion"/>
  </si>
  <si>
    <t>홍보부</t>
    <phoneticPr fontId="2" type="noConversion"/>
  </si>
  <si>
    <t>영업부</t>
    <phoneticPr fontId="2" type="noConversion"/>
  </si>
  <si>
    <t>직위</t>
    <phoneticPr fontId="2" type="noConversion"/>
  </si>
  <si>
    <t>과장</t>
    <phoneticPr fontId="2" type="noConversion"/>
  </si>
  <si>
    <t>대리</t>
    <phoneticPr fontId="2" type="noConversion"/>
  </si>
  <si>
    <t>사원</t>
    <phoneticPr fontId="2" type="noConversion"/>
  </si>
  <si>
    <t>호봉</t>
    <phoneticPr fontId="2" type="noConversion"/>
  </si>
  <si>
    <t>수령액</t>
    <phoneticPr fontId="2" type="noConversion"/>
  </si>
  <si>
    <t>판매비율</t>
    <phoneticPr fontId="2" type="noConversion"/>
  </si>
  <si>
    <t>타이어단가</t>
  </si>
  <si>
    <t>타이어미수금</t>
  </si>
  <si>
    <t>제품단가인상</t>
  </si>
  <si>
    <t>만든 사람 김정호 날짜 2025-07-09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</si>
  <si>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</si>
  <si>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</si>
  <si>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</si>
  <si>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</si>
  <si>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</si>
  <si>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</si>
  <si>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</si>
  <si>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</si>
  <si>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</si>
  <si>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</si>
  <si>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</si>
  <si>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</si>
  <si>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</si>
  <si>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</si>
  <si>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</si>
  <si>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</si>
  <si>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차이량</t>
    <phoneticPr fontId="2" type="noConversion"/>
  </si>
  <si>
    <t>&gt;=90%</t>
    <phoneticPr fontId="2" type="noConversion"/>
  </si>
  <si>
    <t>*</t>
  </si>
  <si>
    <t>워드프로세서 필기 시험 결과</t>
  </si>
  <si>
    <t>성명</t>
  </si>
  <si>
    <t>성별</t>
  </si>
  <si>
    <t>1과목</t>
  </si>
  <si>
    <t>2과목</t>
  </si>
  <si>
    <t>3과목</t>
  </si>
  <si>
    <t>평균</t>
  </si>
  <si>
    <t>합격여부</t>
  </si>
  <si>
    <t>장정훈</t>
  </si>
  <si>
    <t>남</t>
  </si>
  <si>
    <t>이민지</t>
  </si>
  <si>
    <t>여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</si>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</sst>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8" formatCode="0,,&quot;백만원&quot;"/>
    <numFmt numFmtId="179" formatCode="&quot;₩&quot;#,##0_);[Red]\(&quot;₩&quot;#,##0\)"/>
    <numFmt numFmtId="180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8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8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4" borderId="0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 applyBorder="1" applyAlignment="1">
      <alignment vertical="center"/>
    </xf>
    <xf numFmtId="0" fontId="6" fillId="0" borderId="0" xfId="0" applyFont="1" applyFill="1" applyBorder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2-4087-817E-32CE0A1AC4DC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2-4087-817E-32CE0A1AC4DC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2-4087-817E-32CE0A1AC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13</xdr:row>
          <xdr:rowOff>0</xdr:rowOff>
        </xdr:from>
        <xdr:to>
          <xdr:col>2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13</xdr:row>
      <xdr:rowOff>0</xdr:rowOff>
    </xdr:from>
    <xdr:to>
      <xdr:col>4</xdr:col>
      <xdr:colOff>0</xdr:colOff>
      <xdr:row>16</xdr:row>
      <xdr:rowOff>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2324100" y="2833688"/>
          <a:ext cx="804863" cy="642937"/>
        </a:xfrm>
        <a:prstGeom prst="hear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김정호" refreshedDate="45847.873624652777" createdVersion="7" refreshedVersion="7" minRefreshableVersion="3" recordCount="12" xr:uid="{45113546-0B81-4C01-B56B-155C3C0EFE29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ADD815-7BF0-4782-AACD-EBD98C3E0CA1}" name="피벗 테이블1" cacheId="0" dataOnRows="1" applyNumberFormats="0" applyBorderFormats="0" applyFontFormats="0" applyPatternFormats="0" applyAlignmentFormats="0" applyWidthHeightFormats="1" dataCaption="값" missingCaption="*" updatedVersion="7" minRefreshableVersion="3" useAutoFormatting="1" itemPrintTitles="1" createdVersion="7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0"/>
    <dataField name="평균 : 매출액" fld="5" subtotal="average" baseField="2" baseItem="0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9" sqref="F9"/>
    </sheetView>
  </sheetViews>
  <sheetFormatPr defaultRowHeight="16.899999999999999" x14ac:dyDescent="0.6"/>
  <cols>
    <col min="6" max="6" width="10.5625" bestFit="1" customWidth="1"/>
  </cols>
  <sheetData>
    <row r="1" spans="1:6" x14ac:dyDescent="0.6">
      <c r="A1" t="s">
        <v>0</v>
      </c>
    </row>
    <row r="3" spans="1:6" x14ac:dyDescent="0.6">
      <c r="A3" s="1" t="s">
        <v>187</v>
      </c>
      <c r="B3" s="1" t="s">
        <v>89</v>
      </c>
      <c r="C3" s="1" t="s">
        <v>200</v>
      </c>
      <c r="D3" s="1" t="s">
        <v>203</v>
      </c>
      <c r="E3" s="1" t="s">
        <v>207</v>
      </c>
      <c r="F3" s="1" t="s">
        <v>208</v>
      </c>
    </row>
    <row r="4" spans="1:6" x14ac:dyDescent="0.6">
      <c r="A4" s="1" t="s">
        <v>188</v>
      </c>
      <c r="B4" s="1" t="s">
        <v>194</v>
      </c>
      <c r="C4" s="1" t="s">
        <v>201</v>
      </c>
      <c r="D4" s="1" t="s">
        <v>204</v>
      </c>
      <c r="E4" s="1">
        <v>5</v>
      </c>
      <c r="F4" s="2">
        <v>2500000</v>
      </c>
    </row>
    <row r="5" spans="1:6" x14ac:dyDescent="0.6">
      <c r="A5" s="1" t="s">
        <v>189</v>
      </c>
      <c r="B5" s="1" t="s">
        <v>195</v>
      </c>
      <c r="C5" s="1" t="s">
        <v>202</v>
      </c>
      <c r="D5" s="1" t="s">
        <v>204</v>
      </c>
      <c r="E5" s="1">
        <v>7</v>
      </c>
      <c r="F5" s="2">
        <v>2700000</v>
      </c>
    </row>
    <row r="6" spans="1:6" x14ac:dyDescent="0.6">
      <c r="A6" s="1" t="s">
        <v>190</v>
      </c>
      <c r="B6" s="1" t="s">
        <v>196</v>
      </c>
      <c r="C6" s="1" t="s">
        <v>202</v>
      </c>
      <c r="D6" s="1" t="s">
        <v>205</v>
      </c>
      <c r="E6" s="1">
        <v>2</v>
      </c>
      <c r="F6" s="2">
        <v>1800000</v>
      </c>
    </row>
    <row r="7" spans="1:6" x14ac:dyDescent="0.6">
      <c r="A7" s="1" t="s">
        <v>191</v>
      </c>
      <c r="B7" s="1" t="s">
        <v>197</v>
      </c>
      <c r="C7" s="1" t="s">
        <v>201</v>
      </c>
      <c r="D7" s="1" t="s">
        <v>205</v>
      </c>
      <c r="E7" s="1">
        <v>4</v>
      </c>
      <c r="F7" s="2">
        <v>2000000</v>
      </c>
    </row>
    <row r="8" spans="1:6" x14ac:dyDescent="0.6">
      <c r="A8" s="1" t="s">
        <v>192</v>
      </c>
      <c r="B8" s="1" t="s">
        <v>198</v>
      </c>
      <c r="C8" s="1" t="s">
        <v>202</v>
      </c>
      <c r="D8" s="1" t="s">
        <v>206</v>
      </c>
      <c r="E8" s="1">
        <v>1</v>
      </c>
      <c r="F8" s="2">
        <v>1200000</v>
      </c>
    </row>
    <row r="9" spans="1:6" x14ac:dyDescent="0.6">
      <c r="A9" s="1" t="s">
        <v>193</v>
      </c>
      <c r="B9" s="1" t="s">
        <v>199</v>
      </c>
      <c r="C9" s="1" t="s">
        <v>201</v>
      </c>
      <c r="D9" s="1" t="s">
        <v>206</v>
      </c>
      <c r="E9" s="1">
        <v>4</v>
      </c>
      <c r="F9" s="2">
        <v>1600000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E9" sqref="E9"/>
    </sheetView>
  </sheetViews>
  <sheetFormatPr defaultRowHeight="16.899999999999999" x14ac:dyDescent="0.6"/>
  <cols>
    <col min="3" max="3" width="9.3125" bestFit="1" customWidth="1"/>
    <col min="6" max="6" width="10.5625" bestFit="1" customWidth="1"/>
  </cols>
  <sheetData>
    <row r="1" spans="1:6" ht="20.25" x14ac:dyDescent="0.6">
      <c r="A1" s="45" t="s">
        <v>1</v>
      </c>
      <c r="B1" s="45"/>
      <c r="C1" s="45"/>
      <c r="D1" s="45"/>
      <c r="E1" s="45"/>
      <c r="F1" s="45"/>
    </row>
    <row r="2" spans="1:6" x14ac:dyDescent="0.6">
      <c r="E2" s="1" t="s">
        <v>2</v>
      </c>
      <c r="F2" s="14">
        <v>45581</v>
      </c>
    </row>
    <row r="3" spans="1:6" ht="17.25" thickBot="1" x14ac:dyDescent="0.65">
      <c r="A3" s="23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</row>
    <row r="4" spans="1:6" ht="17.25" thickTop="1" x14ac:dyDescent="0.6">
      <c r="A4" s="18" t="s">
        <v>9</v>
      </c>
      <c r="B4" s="18" t="s">
        <v>10</v>
      </c>
      <c r="C4" s="19">
        <v>350000</v>
      </c>
      <c r="D4" s="20">
        <v>368</v>
      </c>
      <c r="E4" s="21">
        <v>0.1</v>
      </c>
      <c r="F4" s="22">
        <v>128800000</v>
      </c>
    </row>
    <row r="5" spans="1:6" x14ac:dyDescent="0.6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17">
        <v>125500000</v>
      </c>
    </row>
    <row r="6" spans="1:6" x14ac:dyDescent="0.6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17">
        <v>174800000</v>
      </c>
    </row>
    <row r="7" spans="1:6" x14ac:dyDescent="0.6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17">
        <v>85400000</v>
      </c>
    </row>
    <row r="8" spans="1:6" x14ac:dyDescent="0.6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17">
        <v>179000000</v>
      </c>
    </row>
    <row r="9" spans="1:6" x14ac:dyDescent="0.6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17">
        <v>146400000</v>
      </c>
    </row>
    <row r="10" spans="1:6" x14ac:dyDescent="0.6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17">
        <v>153300000</v>
      </c>
    </row>
    <row r="11" spans="1:6" x14ac:dyDescent="0.6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17">
        <v>127000000</v>
      </c>
    </row>
    <row r="12" spans="1:6" x14ac:dyDescent="0.6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17">
        <v>105600000</v>
      </c>
    </row>
    <row r="13" spans="1:6" x14ac:dyDescent="0.6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17">
        <v>122850000</v>
      </c>
    </row>
    <row r="14" spans="1:6" x14ac:dyDescent="0.6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17">
        <v>116500000</v>
      </c>
    </row>
    <row r="15" spans="1:6" x14ac:dyDescent="0.6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17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workbookViewId="0">
      <selection activeCell="A18" sqref="A18"/>
    </sheetView>
  </sheetViews>
  <sheetFormatPr defaultRowHeight="16.899999999999999" x14ac:dyDescent="0.6"/>
  <cols>
    <col min="3" max="3" width="10.4375" bestFit="1" customWidth="1"/>
  </cols>
  <sheetData>
    <row r="1" spans="1:7" ht="20.65" x14ac:dyDescent="0.6">
      <c r="A1" s="46" t="s">
        <v>171</v>
      </c>
      <c r="B1" s="46"/>
      <c r="C1" s="46"/>
      <c r="D1" s="46"/>
      <c r="E1" s="46"/>
      <c r="F1" s="46"/>
      <c r="G1" s="46"/>
    </row>
    <row r="3" spans="1:7" x14ac:dyDescent="0.6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6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6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6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6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6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6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6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6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6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6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6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6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6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6">
      <c r="A17" s="1"/>
      <c r="B17" s="1"/>
      <c r="C17" s="1"/>
      <c r="D17" s="1"/>
      <c r="E17" s="1"/>
      <c r="F17" s="1"/>
      <c r="G17" s="1"/>
    </row>
    <row r="18" spans="1:7" x14ac:dyDescent="0.6">
      <c r="A18" s="1" t="s">
        <v>230</v>
      </c>
      <c r="B18" s="1" t="s">
        <v>209</v>
      </c>
      <c r="C18" s="1"/>
      <c r="D18" s="1"/>
      <c r="E18" s="1"/>
      <c r="F18" s="1"/>
      <c r="G18" s="1"/>
    </row>
    <row r="19" spans="1:7" x14ac:dyDescent="0.6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6">
      <c r="A20" s="1"/>
      <c r="B20" s="24" t="s">
        <v>231</v>
      </c>
      <c r="C20" s="1"/>
      <c r="D20" s="1"/>
      <c r="E20" s="1"/>
      <c r="F20" s="1"/>
      <c r="G20" s="1"/>
    </row>
    <row r="21" spans="1:7" x14ac:dyDescent="0.6">
      <c r="A21" s="1"/>
      <c r="B21" s="1"/>
      <c r="C21" s="1"/>
      <c r="D21" s="1"/>
      <c r="E21" s="1"/>
      <c r="F21" s="1"/>
      <c r="G21" s="1"/>
    </row>
    <row r="23" spans="1:7" x14ac:dyDescent="0.6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6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6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6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6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6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6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>
      <selection activeCell="E3" sqref="E3"/>
    </sheetView>
  </sheetViews>
  <sheetFormatPr defaultRowHeight="16.899999999999999" x14ac:dyDescent="0.6"/>
  <cols>
    <col min="2" max="2" width="10.8125" bestFit="1" customWidth="1"/>
    <col min="3" max="3" width="9.8125" bestFit="1" customWidth="1"/>
    <col min="4" max="4" width="11" bestFit="1" customWidth="1"/>
    <col min="5" max="5" width="9.3125" bestFit="1" customWidth="1"/>
    <col min="7" max="7" width="9.0625" bestFit="1" customWidth="1"/>
    <col min="8" max="8" width="11.0625" bestFit="1" customWidth="1"/>
    <col min="9" max="9" width="9.3125" bestFit="1" customWidth="1"/>
  </cols>
  <sheetData>
    <row r="1" spans="1:10" x14ac:dyDescent="0.6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6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6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>
        <f>(2000+MID(I3,5,2))-YEAR(H3)</f>
        <v>7</v>
      </c>
    </row>
    <row r="4" spans="1:10" x14ac:dyDescent="0.6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>
        <f t="shared" ref="J4:J13" si="0">(2000+MID(I4,5,2))-YEAR(H4)</f>
        <v>9</v>
      </c>
    </row>
    <row r="5" spans="1:10" x14ac:dyDescent="0.6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>
        <f t="shared" si="0"/>
        <v>6</v>
      </c>
    </row>
    <row r="6" spans="1:10" x14ac:dyDescent="0.6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>
        <f t="shared" si="0"/>
        <v>7</v>
      </c>
    </row>
    <row r="7" spans="1:10" x14ac:dyDescent="0.6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>
        <f t="shared" si="0"/>
        <v>3</v>
      </c>
    </row>
    <row r="8" spans="1:10" x14ac:dyDescent="0.6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>
        <f t="shared" si="0"/>
        <v>4</v>
      </c>
    </row>
    <row r="9" spans="1:10" x14ac:dyDescent="0.6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>
        <f t="shared" si="0"/>
        <v>7</v>
      </c>
    </row>
    <row r="10" spans="1:10" x14ac:dyDescent="0.6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>
        <f t="shared" si="0"/>
        <v>5</v>
      </c>
    </row>
    <row r="11" spans="1:10" x14ac:dyDescent="0.6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>
        <f t="shared" si="0"/>
        <v>5</v>
      </c>
    </row>
    <row r="12" spans="1:10" x14ac:dyDescent="0.6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>
        <f t="shared" si="0"/>
        <v>8</v>
      </c>
    </row>
    <row r="13" spans="1:10" x14ac:dyDescent="0.6">
      <c r="A13" s="47" t="s">
        <v>82</v>
      </c>
      <c r="B13" s="48"/>
      <c r="C13" s="48"/>
      <c r="D13" s="49"/>
      <c r="E13" s="4">
        <f>DSUM(A2:E12,5,A2:A3)/DCOUNTA(A2:E12,1,A2:A3)</f>
        <v>470025</v>
      </c>
      <c r="G13" s="3" t="s">
        <v>83</v>
      </c>
      <c r="H13" s="10">
        <v>42201</v>
      </c>
      <c r="I13" s="3" t="s">
        <v>84</v>
      </c>
      <c r="J13" s="11">
        <f t="shared" si="0"/>
        <v>7</v>
      </c>
    </row>
    <row r="15" spans="1:10" x14ac:dyDescent="0.6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6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6">
      <c r="A17" s="3" t="s">
        <v>97</v>
      </c>
      <c r="B17" s="10">
        <v>45387</v>
      </c>
      <c r="C17" s="3">
        <v>4</v>
      </c>
      <c r="D17" s="3" t="str">
        <f>MONTH(WORKDAY(B17,C17)) &amp; "/" &amp; DAY(WORKDAY(B17,C17))</f>
        <v>4/11</v>
      </c>
      <c r="G17" s="3" t="s">
        <v>98</v>
      </c>
      <c r="H17" s="12">
        <v>0.375</v>
      </c>
      <c r="I17" s="12">
        <v>0.47916666666666669</v>
      </c>
      <c r="J17" s="12">
        <f>IF(RIGHT(G17,1)="C",(I17-H17)+TIME(0,10,0),I17-H17)</f>
        <v>0.11111111111111113</v>
      </c>
    </row>
    <row r="18" spans="1:10" x14ac:dyDescent="0.6">
      <c r="A18" s="3" t="s">
        <v>99</v>
      </c>
      <c r="B18" s="10">
        <v>45387</v>
      </c>
      <c r="C18" s="3">
        <v>5</v>
      </c>
      <c r="D18" s="3" t="str">
        <f t="shared" ref="D18:D26" si="1">MONTH(WORKDAY(B18,C18)) &amp; "/" &amp; DAY(WORKDAY(B18,C18))</f>
        <v>4/12</v>
      </c>
      <c r="G18" s="3" t="s">
        <v>100</v>
      </c>
      <c r="H18" s="12">
        <v>0.54166666666666663</v>
      </c>
      <c r="I18" s="12">
        <v>0.60416666666666663</v>
      </c>
      <c r="J18" s="12">
        <f t="shared" ref="J18:J26" si="2">IF(RIGHT(G18,1)="C",(I18-H18)+TIME(0,10,0),I18-H18)</f>
        <v>6.25E-2</v>
      </c>
    </row>
    <row r="19" spans="1:10" x14ac:dyDescent="0.6">
      <c r="A19" s="3" t="s">
        <v>101</v>
      </c>
      <c r="B19" s="10">
        <v>45389</v>
      </c>
      <c r="C19" s="3">
        <v>5</v>
      </c>
      <c r="D19" s="3" t="str">
        <f t="shared" si="1"/>
        <v>4/12</v>
      </c>
      <c r="G19" s="3" t="s">
        <v>102</v>
      </c>
      <c r="H19" s="12">
        <v>0.375</v>
      </c>
      <c r="I19" s="12">
        <v>0.47916666666666669</v>
      </c>
      <c r="J19" s="12">
        <f t="shared" si="2"/>
        <v>0.10416666666666669</v>
      </c>
    </row>
    <row r="20" spans="1:10" x14ac:dyDescent="0.6">
      <c r="A20" s="3" t="s">
        <v>103</v>
      </c>
      <c r="B20" s="10">
        <v>45392</v>
      </c>
      <c r="C20" s="3">
        <v>6</v>
      </c>
      <c r="D20" s="3" t="str">
        <f t="shared" si="1"/>
        <v>4/18</v>
      </c>
      <c r="G20" s="3" t="s">
        <v>100</v>
      </c>
      <c r="H20" s="12">
        <v>0.54166666666666663</v>
      </c>
      <c r="I20" s="12">
        <v>0.60416666666666663</v>
      </c>
      <c r="J20" s="12">
        <f t="shared" si="2"/>
        <v>6.25E-2</v>
      </c>
    </row>
    <row r="21" spans="1:10" x14ac:dyDescent="0.6">
      <c r="A21" s="3" t="s">
        <v>104</v>
      </c>
      <c r="B21" s="10">
        <v>45392</v>
      </c>
      <c r="C21" s="3">
        <v>4</v>
      </c>
      <c r="D21" s="3" t="str">
        <f t="shared" si="1"/>
        <v>4/16</v>
      </c>
      <c r="G21" s="3" t="s">
        <v>100</v>
      </c>
      <c r="H21" s="12">
        <v>0.375</v>
      </c>
      <c r="I21" s="12">
        <v>0.4375</v>
      </c>
      <c r="J21" s="12">
        <f t="shared" si="2"/>
        <v>6.25E-2</v>
      </c>
    </row>
    <row r="22" spans="1:10" x14ac:dyDescent="0.6">
      <c r="A22" s="3" t="s">
        <v>105</v>
      </c>
      <c r="B22" s="10">
        <v>45392</v>
      </c>
      <c r="C22" s="3">
        <v>5</v>
      </c>
      <c r="D22" s="3" t="str">
        <f t="shared" si="1"/>
        <v>4/17</v>
      </c>
      <c r="G22" s="3" t="s">
        <v>98</v>
      </c>
      <c r="H22" s="12">
        <v>0.375</v>
      </c>
      <c r="I22" s="12">
        <v>0.47916666666666669</v>
      </c>
      <c r="J22" s="12">
        <f t="shared" si="2"/>
        <v>0.11111111111111113</v>
      </c>
    </row>
    <row r="23" spans="1:10" x14ac:dyDescent="0.6">
      <c r="A23" s="3" t="s">
        <v>106</v>
      </c>
      <c r="B23" s="10">
        <v>45394</v>
      </c>
      <c r="C23" s="3">
        <v>6</v>
      </c>
      <c r="D23" s="3" t="str">
        <f t="shared" si="1"/>
        <v>4/22</v>
      </c>
      <c r="G23" s="3" t="s">
        <v>100</v>
      </c>
      <c r="H23" s="12">
        <v>0.375</v>
      </c>
      <c r="I23" s="12">
        <v>0.4375</v>
      </c>
      <c r="J23" s="12">
        <f t="shared" si="2"/>
        <v>6.25E-2</v>
      </c>
    </row>
    <row r="24" spans="1:10" x14ac:dyDescent="0.6">
      <c r="A24" s="3" t="s">
        <v>107</v>
      </c>
      <c r="B24" s="10">
        <v>45394</v>
      </c>
      <c r="C24" s="3">
        <v>6</v>
      </c>
      <c r="D24" s="3" t="str">
        <f t="shared" si="1"/>
        <v>4/22</v>
      </c>
      <c r="G24" s="3" t="s">
        <v>98</v>
      </c>
      <c r="H24" s="12">
        <v>0.54166666666666663</v>
      </c>
      <c r="I24" s="12">
        <v>0.64583333333333337</v>
      </c>
      <c r="J24" s="12">
        <f t="shared" si="2"/>
        <v>0.11111111111111119</v>
      </c>
    </row>
    <row r="25" spans="1:10" x14ac:dyDescent="0.6">
      <c r="A25" s="3" t="s">
        <v>108</v>
      </c>
      <c r="B25" s="10">
        <v>45396</v>
      </c>
      <c r="C25" s="3">
        <v>4</v>
      </c>
      <c r="D25" s="3" t="str">
        <f t="shared" si="1"/>
        <v>4/18</v>
      </c>
      <c r="G25" s="3" t="s">
        <v>98</v>
      </c>
      <c r="H25" s="12">
        <v>0.375</v>
      </c>
      <c r="I25" s="12">
        <v>0.47916666666666669</v>
      </c>
      <c r="J25" s="12">
        <f t="shared" si="2"/>
        <v>0.11111111111111113</v>
      </c>
    </row>
    <row r="26" spans="1:10" x14ac:dyDescent="0.6">
      <c r="A26" s="3" t="s">
        <v>109</v>
      </c>
      <c r="B26" s="10">
        <v>45396</v>
      </c>
      <c r="C26" s="3">
        <v>5</v>
      </c>
      <c r="D26" s="3" t="str">
        <f t="shared" si="1"/>
        <v>4/19</v>
      </c>
      <c r="G26" s="3" t="s">
        <v>102</v>
      </c>
      <c r="H26" s="12">
        <v>0.54166666666666663</v>
      </c>
      <c r="I26" s="12">
        <v>0.64583333333333337</v>
      </c>
      <c r="J26" s="12">
        <f t="shared" si="2"/>
        <v>0.10416666666666674</v>
      </c>
    </row>
    <row r="28" spans="1:10" x14ac:dyDescent="0.6">
      <c r="A28" s="8" t="s">
        <v>110</v>
      </c>
      <c r="B28" s="7" t="s">
        <v>172</v>
      </c>
    </row>
    <row r="29" spans="1:10" x14ac:dyDescent="0.6">
      <c r="A29" s="3" t="s">
        <v>173</v>
      </c>
      <c r="B29" s="3" t="s">
        <v>174</v>
      </c>
      <c r="C29" s="3" t="s">
        <v>175</v>
      </c>
      <c r="D29" s="9" t="s">
        <v>176</v>
      </c>
    </row>
    <row r="30" spans="1:10" x14ac:dyDescent="0.6">
      <c r="A30" s="3" t="s">
        <v>177</v>
      </c>
      <c r="B30" s="13">
        <v>2.2999999999999998</v>
      </c>
      <c r="C30" s="13">
        <v>1.8</v>
      </c>
      <c r="D30" s="13" t="str">
        <f>CHOOSE(INT(AVERAGE(B30:C30)),"우수","보통","주의")</f>
        <v>보통</v>
      </c>
    </row>
    <row r="31" spans="1:10" x14ac:dyDescent="0.6">
      <c r="A31" s="3" t="s">
        <v>178</v>
      </c>
      <c r="B31" s="13">
        <v>1.3</v>
      </c>
      <c r="C31" s="13">
        <v>0.9</v>
      </c>
      <c r="D31" s="13" t="str">
        <f t="shared" ref="D31:D39" si="3">CHOOSE(INT(AVERAGE(B31:C31)),"우수","보통","주의")</f>
        <v>우수</v>
      </c>
    </row>
    <row r="32" spans="1:10" x14ac:dyDescent="0.6">
      <c r="A32" s="3" t="s">
        <v>179</v>
      </c>
      <c r="B32" s="13">
        <v>2.1</v>
      </c>
      <c r="C32" s="13">
        <v>2.2000000000000002</v>
      </c>
      <c r="D32" s="13" t="str">
        <f t="shared" si="3"/>
        <v>보통</v>
      </c>
    </row>
    <row r="33" spans="1:4" x14ac:dyDescent="0.6">
      <c r="A33" s="3" t="s">
        <v>180</v>
      </c>
      <c r="B33" s="13">
        <v>3.2</v>
      </c>
      <c r="C33" s="13">
        <v>3</v>
      </c>
      <c r="D33" s="13" t="str">
        <f t="shared" si="3"/>
        <v>주의</v>
      </c>
    </row>
    <row r="34" spans="1:4" x14ac:dyDescent="0.6">
      <c r="A34" s="3" t="s">
        <v>181</v>
      </c>
      <c r="B34" s="13">
        <v>1.4</v>
      </c>
      <c r="C34" s="13">
        <v>1.1000000000000001</v>
      </c>
      <c r="D34" s="13" t="str">
        <f t="shared" si="3"/>
        <v>우수</v>
      </c>
    </row>
    <row r="35" spans="1:4" x14ac:dyDescent="0.6">
      <c r="A35" s="3" t="s">
        <v>182</v>
      </c>
      <c r="B35" s="13">
        <v>0.9</v>
      </c>
      <c r="C35" s="13">
        <v>1.2</v>
      </c>
      <c r="D35" s="13" t="str">
        <f t="shared" si="3"/>
        <v>우수</v>
      </c>
    </row>
    <row r="36" spans="1:4" x14ac:dyDescent="0.6">
      <c r="A36" s="3" t="s">
        <v>183</v>
      </c>
      <c r="B36" s="13">
        <v>2.2000000000000002</v>
      </c>
      <c r="C36" s="13">
        <v>2</v>
      </c>
      <c r="D36" s="13" t="str">
        <f t="shared" si="3"/>
        <v>보통</v>
      </c>
    </row>
    <row r="37" spans="1:4" x14ac:dyDescent="0.6">
      <c r="A37" s="3" t="s">
        <v>184</v>
      </c>
      <c r="B37" s="13">
        <v>2</v>
      </c>
      <c r="C37" s="13">
        <v>1.7</v>
      </c>
      <c r="D37" s="13" t="str">
        <f t="shared" si="3"/>
        <v>우수</v>
      </c>
    </row>
    <row r="38" spans="1:4" x14ac:dyDescent="0.6">
      <c r="A38" s="3" t="s">
        <v>185</v>
      </c>
      <c r="B38" s="13">
        <v>2.9</v>
      </c>
      <c r="C38" s="13">
        <v>3.3</v>
      </c>
      <c r="D38" s="13" t="str">
        <f t="shared" si="3"/>
        <v>주의</v>
      </c>
    </row>
    <row r="39" spans="1:4" x14ac:dyDescent="0.6">
      <c r="A39" s="3" t="s">
        <v>186</v>
      </c>
      <c r="B39" s="13">
        <v>0.8</v>
      </c>
      <c r="C39" s="13">
        <v>1.3</v>
      </c>
      <c r="D39" s="13" t="str">
        <f t="shared" si="3"/>
        <v>우수</v>
      </c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A34A0-4E01-433D-9D61-F49DBE8D9353}">
  <sheetPr>
    <outlinePr summaryBelow="0"/>
  </sheetPr>
  <dimension ref="B1:F11"/>
  <sheetViews>
    <sheetView showGridLines="0" workbookViewId="0">
      <selection activeCell="E10" sqref="E10"/>
    </sheetView>
  </sheetViews>
  <sheetFormatPr defaultRowHeight="16.899999999999999" outlineLevelRow="1" outlineLevelCol="1" x14ac:dyDescent="0.6"/>
  <cols>
    <col min="3" max="3" width="12" bestFit="1" customWidth="1"/>
    <col min="4" max="6" width="12" bestFit="1" customWidth="1" outlineLevel="1"/>
  </cols>
  <sheetData>
    <row r="1" spans="2:6" ht="17.25" thickBot="1" x14ac:dyDescent="0.65"/>
    <row r="2" spans="2:6" x14ac:dyDescent="0.6">
      <c r="B2" s="29" t="s">
        <v>215</v>
      </c>
      <c r="C2" s="30"/>
      <c r="D2" s="36"/>
      <c r="E2" s="36"/>
      <c r="F2" s="36"/>
    </row>
    <row r="3" spans="2:6" collapsed="1" x14ac:dyDescent="0.6">
      <c r="B3" s="28"/>
      <c r="C3" s="28"/>
      <c r="D3" s="37" t="s">
        <v>217</v>
      </c>
      <c r="E3" s="37" t="s">
        <v>212</v>
      </c>
      <c r="F3" s="37" t="s">
        <v>214</v>
      </c>
    </row>
    <row r="4" spans="2:6" ht="47.25" hidden="1" outlineLevel="1" x14ac:dyDescent="0.6">
      <c r="B4" s="32"/>
      <c r="C4" s="32"/>
      <c r="D4" s="25"/>
      <c r="E4" s="39" t="s">
        <v>213</v>
      </c>
      <c r="F4" s="39" t="s">
        <v>213</v>
      </c>
    </row>
    <row r="5" spans="2:6" x14ac:dyDescent="0.6">
      <c r="B5" s="33" t="s">
        <v>216</v>
      </c>
      <c r="C5" s="34"/>
      <c r="D5" s="31"/>
      <c r="E5" s="31"/>
      <c r="F5" s="31"/>
    </row>
    <row r="6" spans="2:6" outlineLevel="1" x14ac:dyDescent="0.6">
      <c r="B6" s="32"/>
      <c r="C6" s="32" t="s">
        <v>210</v>
      </c>
      <c r="D6" s="26">
        <v>65000</v>
      </c>
      <c r="E6" s="38">
        <v>75000</v>
      </c>
      <c r="F6" s="38">
        <v>55000</v>
      </c>
    </row>
    <row r="7" spans="2:6" x14ac:dyDescent="0.6">
      <c r="B7" s="33" t="s">
        <v>218</v>
      </c>
      <c r="C7" s="34"/>
      <c r="D7" s="31"/>
      <c r="E7" s="31"/>
      <c r="F7" s="31"/>
    </row>
    <row r="8" spans="2:6" ht="17.25" outlineLevel="1" thickBot="1" x14ac:dyDescent="0.65">
      <c r="B8" s="35"/>
      <c r="C8" s="35" t="s">
        <v>211</v>
      </c>
      <c r="D8" s="27">
        <v>800000</v>
      </c>
      <c r="E8" s="27">
        <v>1200000</v>
      </c>
      <c r="F8" s="27">
        <v>400000</v>
      </c>
    </row>
    <row r="9" spans="2:6" x14ac:dyDescent="0.6">
      <c r="B9" t="s">
        <v>219</v>
      </c>
    </row>
    <row r="10" spans="2:6" x14ac:dyDescent="0.6">
      <c r="B10" t="s">
        <v>220</v>
      </c>
    </row>
    <row r="11" spans="2:6" x14ac:dyDescent="0.6">
      <c r="B11" t="s">
        <v>221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F15" sqref="F15"/>
    </sheetView>
  </sheetViews>
  <sheetFormatPr defaultRowHeight="16.899999999999999" x14ac:dyDescent="0.6"/>
  <cols>
    <col min="1" max="1" width="10.4375" bestFit="1" customWidth="1"/>
    <col min="2" max="2" width="12.3125" bestFit="1" customWidth="1"/>
    <col min="4" max="4" width="8.6875" customWidth="1"/>
    <col min="5" max="6" width="10.5625" bestFit="1" customWidth="1"/>
    <col min="7" max="7" width="9.0625" bestFit="1" customWidth="1"/>
  </cols>
  <sheetData>
    <row r="1" spans="1:7" ht="20.65" x14ac:dyDescent="0.6">
      <c r="A1" s="46" t="s">
        <v>111</v>
      </c>
      <c r="B1" s="46"/>
      <c r="C1" s="46"/>
      <c r="D1" s="46"/>
      <c r="E1" s="46"/>
      <c r="F1" s="46"/>
      <c r="G1" s="46"/>
    </row>
    <row r="3" spans="1:7" x14ac:dyDescent="0.6">
      <c r="A3" s="3" t="s">
        <v>112</v>
      </c>
      <c r="B3" s="3" t="s">
        <v>113</v>
      </c>
      <c r="C3" s="3" t="s">
        <v>114</v>
      </c>
      <c r="D3" s="3" t="s">
        <v>115</v>
      </c>
      <c r="E3" s="3" t="s">
        <v>8</v>
      </c>
      <c r="F3" s="3" t="s">
        <v>116</v>
      </c>
      <c r="G3" s="3" t="s">
        <v>117</v>
      </c>
    </row>
    <row r="4" spans="1:7" x14ac:dyDescent="0.6">
      <c r="A4" s="3" t="s">
        <v>118</v>
      </c>
      <c r="B4" s="3" t="s">
        <v>119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6">
      <c r="A5" s="3" t="s">
        <v>120</v>
      </c>
      <c r="B5" s="3" t="s">
        <v>121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6">
      <c r="A6" s="3" t="s">
        <v>122</v>
      </c>
      <c r="B6" s="3" t="s">
        <v>123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6">
      <c r="A7" s="3" t="s">
        <v>124</v>
      </c>
      <c r="B7" s="3" t="s">
        <v>125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6">
      <c r="A8" s="3" t="s">
        <v>126</v>
      </c>
      <c r="B8" s="3" t="s">
        <v>127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6">
      <c r="A9" s="3" t="s">
        <v>128</v>
      </c>
      <c r="B9" s="3" t="s">
        <v>129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6">
      <c r="A10" s="3" t="s">
        <v>130</v>
      </c>
      <c r="B10" s="3" t="s">
        <v>131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6">
      <c r="A11" s="3" t="s">
        <v>132</v>
      </c>
      <c r="B11" s="3" t="s">
        <v>133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6">
      <c r="A12" s="3" t="s">
        <v>134</v>
      </c>
      <c r="B12" s="3" t="s">
        <v>135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6">
      <c r="A13" s="3" t="s">
        <v>136</v>
      </c>
      <c r="B13" s="3" t="s">
        <v>137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how="0" sqref="G10">
    <scenario name="제품단가인상" locked="1" count="1" user="김정호" comment="만든 사람 김정호 날짜 2025-07-09">
      <inputCells r="D10" val="75000" numFmtId="41"/>
    </scenario>
    <scenario name="제품단가인하" locked="1" count="1" user="김정호" comment="만든 사람 김정호 날짜 2025-07-09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abSelected="1" topLeftCell="A19" workbookViewId="0">
      <selection activeCell="B35" sqref="B35"/>
    </sheetView>
  </sheetViews>
  <sheetFormatPr defaultRowHeight="16.899999999999999" x14ac:dyDescent="0.6"/>
  <cols>
    <col min="1" max="1" width="16.5625" bestFit="1" customWidth="1"/>
    <col min="2" max="6" width="11.3125" bestFit="1" customWidth="1"/>
    <col min="7" max="7" width="12.0625" bestFit="1" customWidth="1"/>
    <col min="8" max="8" width="10.125" bestFit="1" customWidth="1"/>
    <col min="9" max="9" width="12.0625" bestFit="1" customWidth="1"/>
    <col min="10" max="10" width="14.625" bestFit="1" customWidth="1"/>
    <col min="11" max="11" width="16.5625" bestFit="1" customWidth="1"/>
  </cols>
  <sheetData>
    <row r="1" spans="1:6" ht="20.65" x14ac:dyDescent="0.6">
      <c r="A1" s="46" t="s">
        <v>138</v>
      </c>
      <c r="B1" s="46"/>
      <c r="C1" s="46"/>
      <c r="D1" s="46"/>
      <c r="E1" s="46"/>
      <c r="F1" s="46"/>
    </row>
    <row r="3" spans="1:6" x14ac:dyDescent="0.6">
      <c r="A3" s="3" t="s">
        <v>139</v>
      </c>
      <c r="B3" s="3" t="s">
        <v>140</v>
      </c>
      <c r="C3" s="3" t="s">
        <v>141</v>
      </c>
      <c r="D3" s="3" t="s">
        <v>142</v>
      </c>
      <c r="E3" s="3" t="s">
        <v>6</v>
      </c>
      <c r="F3" s="3" t="s">
        <v>143</v>
      </c>
    </row>
    <row r="4" spans="1:6" x14ac:dyDescent="0.6">
      <c r="A4" s="3" t="s">
        <v>144</v>
      </c>
      <c r="B4" s="3" t="s">
        <v>145</v>
      </c>
      <c r="C4" s="3" t="s">
        <v>146</v>
      </c>
      <c r="D4" s="4">
        <v>1200</v>
      </c>
      <c r="E4" s="4">
        <v>20000</v>
      </c>
      <c r="F4" s="4">
        <v>24000000</v>
      </c>
    </row>
    <row r="5" spans="1:6" x14ac:dyDescent="0.6">
      <c r="A5" s="3" t="s">
        <v>144</v>
      </c>
      <c r="B5" s="3" t="s">
        <v>147</v>
      </c>
      <c r="C5" s="3" t="s">
        <v>148</v>
      </c>
      <c r="D5" s="4">
        <v>1400</v>
      </c>
      <c r="E5" s="4">
        <v>15000</v>
      </c>
      <c r="F5" s="4">
        <v>21000000</v>
      </c>
    </row>
    <row r="6" spans="1:6" x14ac:dyDescent="0.6">
      <c r="A6" s="3" t="s">
        <v>144</v>
      </c>
      <c r="B6" s="3" t="s">
        <v>149</v>
      </c>
      <c r="C6" s="3" t="s">
        <v>150</v>
      </c>
      <c r="D6" s="4">
        <v>1500</v>
      </c>
      <c r="E6" s="4">
        <v>18000</v>
      </c>
      <c r="F6" s="4">
        <v>27000000</v>
      </c>
    </row>
    <row r="7" spans="1:6" x14ac:dyDescent="0.6">
      <c r="A7" s="3" t="s">
        <v>144</v>
      </c>
      <c r="B7" s="3" t="s">
        <v>151</v>
      </c>
      <c r="C7" s="3" t="s">
        <v>152</v>
      </c>
      <c r="D7" s="4">
        <v>500</v>
      </c>
      <c r="E7" s="4">
        <v>25000</v>
      </c>
      <c r="F7" s="4">
        <v>12500000</v>
      </c>
    </row>
    <row r="8" spans="1:6" x14ac:dyDescent="0.6">
      <c r="A8" s="3" t="s">
        <v>153</v>
      </c>
      <c r="B8" s="3" t="s">
        <v>145</v>
      </c>
      <c r="C8" s="3" t="s">
        <v>148</v>
      </c>
      <c r="D8" s="4">
        <v>1200</v>
      </c>
      <c r="E8" s="4">
        <v>22000</v>
      </c>
      <c r="F8" s="4">
        <v>26400000</v>
      </c>
    </row>
    <row r="9" spans="1:6" x14ac:dyDescent="0.6">
      <c r="A9" s="3" t="s">
        <v>153</v>
      </c>
      <c r="B9" s="3" t="s">
        <v>147</v>
      </c>
      <c r="C9" s="3" t="s">
        <v>150</v>
      </c>
      <c r="D9" s="4">
        <v>1400</v>
      </c>
      <c r="E9" s="4">
        <v>18000</v>
      </c>
      <c r="F9" s="4">
        <v>25200000</v>
      </c>
    </row>
    <row r="10" spans="1:6" x14ac:dyDescent="0.6">
      <c r="A10" s="3" t="s">
        <v>153</v>
      </c>
      <c r="B10" s="3" t="s">
        <v>149</v>
      </c>
      <c r="C10" s="3" t="s">
        <v>146</v>
      </c>
      <c r="D10" s="4">
        <v>1500</v>
      </c>
      <c r="E10" s="4">
        <v>21000</v>
      </c>
      <c r="F10" s="4">
        <v>31500000</v>
      </c>
    </row>
    <row r="11" spans="1:6" x14ac:dyDescent="0.6">
      <c r="A11" s="3" t="s">
        <v>153</v>
      </c>
      <c r="B11" s="3" t="s">
        <v>151</v>
      </c>
      <c r="C11" s="3" t="s">
        <v>152</v>
      </c>
      <c r="D11" s="4">
        <v>500</v>
      </c>
      <c r="E11" s="4">
        <v>30000</v>
      </c>
      <c r="F11" s="4">
        <v>15000000</v>
      </c>
    </row>
    <row r="12" spans="1:6" x14ac:dyDescent="0.6">
      <c r="A12" s="3" t="s">
        <v>154</v>
      </c>
      <c r="B12" s="3" t="s">
        <v>145</v>
      </c>
      <c r="C12" s="3" t="s">
        <v>146</v>
      </c>
      <c r="D12" s="4">
        <v>1200</v>
      </c>
      <c r="E12" s="4">
        <v>18000</v>
      </c>
      <c r="F12" s="4">
        <v>21600000</v>
      </c>
    </row>
    <row r="13" spans="1:6" x14ac:dyDescent="0.6">
      <c r="A13" s="3" t="s">
        <v>154</v>
      </c>
      <c r="B13" s="3" t="s">
        <v>147</v>
      </c>
      <c r="C13" s="3" t="s">
        <v>148</v>
      </c>
      <c r="D13" s="4">
        <v>1400</v>
      </c>
      <c r="E13" s="4">
        <v>20000</v>
      </c>
      <c r="F13" s="4">
        <v>28000000</v>
      </c>
    </row>
    <row r="14" spans="1:6" x14ac:dyDescent="0.6">
      <c r="A14" s="3" t="s">
        <v>154</v>
      </c>
      <c r="B14" s="3" t="s">
        <v>149</v>
      </c>
      <c r="C14" s="3" t="s">
        <v>150</v>
      </c>
      <c r="D14" s="4">
        <v>1500</v>
      </c>
      <c r="E14" s="4">
        <v>15000</v>
      </c>
      <c r="F14" s="4">
        <v>22500000</v>
      </c>
    </row>
    <row r="15" spans="1:6" x14ac:dyDescent="0.6">
      <c r="A15" s="3" t="s">
        <v>154</v>
      </c>
      <c r="B15" s="3" t="s">
        <v>151</v>
      </c>
      <c r="C15" s="3" t="s">
        <v>152</v>
      </c>
      <c r="D15" s="4">
        <v>500</v>
      </c>
      <c r="E15" s="4">
        <v>22000</v>
      </c>
      <c r="F15" s="4">
        <v>11000000</v>
      </c>
    </row>
    <row r="18" spans="1:6" x14ac:dyDescent="0.6">
      <c r="A18" s="40" t="s">
        <v>139</v>
      </c>
      <c r="B18" t="s">
        <v>222</v>
      </c>
    </row>
    <row r="20" spans="1:6" x14ac:dyDescent="0.6">
      <c r="B20" s="40" t="s">
        <v>225</v>
      </c>
    </row>
    <row r="21" spans="1:6" x14ac:dyDescent="0.6">
      <c r="A21" s="40" t="s">
        <v>223</v>
      </c>
      <c r="B21" t="s">
        <v>147</v>
      </c>
      <c r="C21" t="s">
        <v>149</v>
      </c>
      <c r="D21" t="s">
        <v>151</v>
      </c>
      <c r="E21" t="s">
        <v>145</v>
      </c>
      <c r="F21" t="s">
        <v>224</v>
      </c>
    </row>
    <row r="22" spans="1:6" x14ac:dyDescent="0.6">
      <c r="A22" s="41" t="s">
        <v>146</v>
      </c>
      <c r="B22" s="42"/>
      <c r="C22" s="42"/>
      <c r="D22" s="42"/>
      <c r="E22" s="42"/>
      <c r="F22" s="42"/>
    </row>
    <row r="23" spans="1:6" x14ac:dyDescent="0.6">
      <c r="A23" s="44" t="s">
        <v>227</v>
      </c>
      <c r="B23" s="42" t="s">
        <v>232</v>
      </c>
      <c r="C23" s="42">
        <v>21000</v>
      </c>
      <c r="D23" s="42" t="s">
        <v>232</v>
      </c>
      <c r="E23" s="42">
        <v>19000</v>
      </c>
      <c r="F23" s="42">
        <v>19666.666666666668</v>
      </c>
    </row>
    <row r="24" spans="1:6" x14ac:dyDescent="0.6">
      <c r="A24" s="44" t="s">
        <v>229</v>
      </c>
      <c r="B24" s="42" t="s">
        <v>232</v>
      </c>
      <c r="C24" s="42">
        <v>31500000</v>
      </c>
      <c r="D24" s="42" t="s">
        <v>232</v>
      </c>
      <c r="E24" s="42">
        <v>22800000</v>
      </c>
      <c r="F24" s="42">
        <v>25700000</v>
      </c>
    </row>
    <row r="25" spans="1:6" x14ac:dyDescent="0.6">
      <c r="A25" s="41" t="s">
        <v>148</v>
      </c>
      <c r="B25" s="42"/>
      <c r="C25" s="42"/>
      <c r="D25" s="42"/>
      <c r="E25" s="42"/>
      <c r="F25" s="42"/>
    </row>
    <row r="26" spans="1:6" x14ac:dyDescent="0.6">
      <c r="A26" s="44" t="s">
        <v>227</v>
      </c>
      <c r="B26" s="42">
        <v>17500</v>
      </c>
      <c r="C26" s="42" t="s">
        <v>232</v>
      </c>
      <c r="D26" s="42" t="s">
        <v>232</v>
      </c>
      <c r="E26" s="42">
        <v>22000</v>
      </c>
      <c r="F26" s="42">
        <v>19000</v>
      </c>
    </row>
    <row r="27" spans="1:6" x14ac:dyDescent="0.6">
      <c r="A27" s="44" t="s">
        <v>229</v>
      </c>
      <c r="B27" s="42">
        <v>24500000</v>
      </c>
      <c r="C27" s="42" t="s">
        <v>232</v>
      </c>
      <c r="D27" s="42" t="s">
        <v>232</v>
      </c>
      <c r="E27" s="42">
        <v>26400000</v>
      </c>
      <c r="F27" s="42">
        <v>25133333.333333332</v>
      </c>
    </row>
    <row r="28" spans="1:6" x14ac:dyDescent="0.6">
      <c r="A28" s="41" t="s">
        <v>150</v>
      </c>
      <c r="B28" s="42"/>
      <c r="C28" s="42"/>
      <c r="D28" s="42"/>
      <c r="E28" s="42"/>
      <c r="F28" s="42"/>
    </row>
    <row r="29" spans="1:6" x14ac:dyDescent="0.6">
      <c r="A29" s="44" t="s">
        <v>227</v>
      </c>
      <c r="B29" s="42">
        <v>18000</v>
      </c>
      <c r="C29" s="42">
        <v>16500</v>
      </c>
      <c r="D29" s="42" t="s">
        <v>232</v>
      </c>
      <c r="E29" s="42" t="s">
        <v>232</v>
      </c>
      <c r="F29" s="42">
        <v>17000</v>
      </c>
    </row>
    <row r="30" spans="1:6" x14ac:dyDescent="0.6">
      <c r="A30" s="44" t="s">
        <v>229</v>
      </c>
      <c r="B30" s="42">
        <v>25200000</v>
      </c>
      <c r="C30" s="42">
        <v>24750000</v>
      </c>
      <c r="D30" s="42" t="s">
        <v>232</v>
      </c>
      <c r="E30" s="42" t="s">
        <v>232</v>
      </c>
      <c r="F30" s="42">
        <v>24900000</v>
      </c>
    </row>
    <row r="31" spans="1:6" x14ac:dyDescent="0.6">
      <c r="A31" s="41" t="s">
        <v>152</v>
      </c>
      <c r="B31" s="42"/>
      <c r="C31" s="42"/>
      <c r="D31" s="42"/>
      <c r="E31" s="42"/>
      <c r="F31" s="42"/>
    </row>
    <row r="32" spans="1:6" x14ac:dyDescent="0.6">
      <c r="A32" s="44" t="s">
        <v>227</v>
      </c>
      <c r="B32" s="42" t="s">
        <v>232</v>
      </c>
      <c r="C32" s="42" t="s">
        <v>232</v>
      </c>
      <c r="D32" s="42">
        <v>25666.666666666668</v>
      </c>
      <c r="E32" s="42" t="s">
        <v>232</v>
      </c>
      <c r="F32" s="42">
        <v>25666.666666666668</v>
      </c>
    </row>
    <row r="33" spans="1:6" x14ac:dyDescent="0.6">
      <c r="A33" s="44" t="s">
        <v>229</v>
      </c>
      <c r="B33" s="42" t="s">
        <v>232</v>
      </c>
      <c r="C33" s="42" t="s">
        <v>232</v>
      </c>
      <c r="D33" s="42">
        <v>12833333.333333334</v>
      </c>
      <c r="E33" s="42" t="s">
        <v>232</v>
      </c>
      <c r="F33" s="42">
        <v>12833333.333333334</v>
      </c>
    </row>
    <row r="34" spans="1:6" x14ac:dyDescent="0.6">
      <c r="A34" s="41" t="s">
        <v>226</v>
      </c>
      <c r="B34" s="42">
        <v>17666.666666666668</v>
      </c>
      <c r="C34" s="42">
        <v>18000</v>
      </c>
      <c r="D34" s="42">
        <v>25666.666666666668</v>
      </c>
      <c r="E34" s="42">
        <v>20000</v>
      </c>
      <c r="F34" s="42">
        <v>20333.333333333332</v>
      </c>
    </row>
    <row r="35" spans="1:6" x14ac:dyDescent="0.6">
      <c r="A35" s="41" t="s">
        <v>228</v>
      </c>
      <c r="B35" s="42">
        <v>24733333.333333332</v>
      </c>
      <c r="C35" s="42">
        <v>27000000</v>
      </c>
      <c r="D35" s="42">
        <v>12833333.333333334</v>
      </c>
      <c r="E35" s="42">
        <v>24000000</v>
      </c>
      <c r="F35" s="42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F12" sqref="F12"/>
    </sheetView>
  </sheetViews>
  <sheetFormatPr defaultRowHeight="16.899999999999999" x14ac:dyDescent="0.6"/>
  <cols>
    <col min="2" max="2" width="12.4375" bestFit="1" customWidth="1"/>
    <col min="3" max="3" width="9.0625" bestFit="1" customWidth="1"/>
    <col min="4" max="6" width="10.5625" bestFit="1" customWidth="1"/>
  </cols>
  <sheetData>
    <row r="1" spans="1:6" ht="20.65" x14ac:dyDescent="0.6">
      <c r="A1" s="46" t="s">
        <v>155</v>
      </c>
      <c r="B1" s="46"/>
      <c r="C1" s="46"/>
      <c r="D1" s="46"/>
      <c r="E1" s="46"/>
      <c r="F1" s="46"/>
    </row>
    <row r="3" spans="1:6" x14ac:dyDescent="0.6">
      <c r="A3" s="43" t="s">
        <v>156</v>
      </c>
      <c r="B3" s="43" t="s">
        <v>157</v>
      </c>
      <c r="C3" s="43" t="s">
        <v>158</v>
      </c>
      <c r="D3" s="43" t="s">
        <v>159</v>
      </c>
      <c r="E3" s="43" t="s">
        <v>160</v>
      </c>
      <c r="F3" s="43" t="s">
        <v>161</v>
      </c>
    </row>
    <row r="4" spans="1:6" x14ac:dyDescent="0.6">
      <c r="A4" s="3" t="s">
        <v>162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6">
      <c r="A5" s="3" t="s">
        <v>163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6">
      <c r="A6" s="3" t="s">
        <v>164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6">
      <c r="A7" s="3" t="s">
        <v>165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6">
      <c r="A8" s="3" t="s">
        <v>166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6">
      <c r="A9" s="3" t="s">
        <v>167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6">
      <c r="A10" s="3" t="s">
        <v>168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6">
      <c r="A11" s="3" t="s">
        <v>169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6">
      <c r="A12" s="3" t="s">
        <v>170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총계">
                <anchor moveWithCells="1" sizeWithCells="1">
                  <from>
                    <xdr:col>1</xdr:col>
                    <xdr:colOff>0</xdr:colOff>
                    <xdr:row>13</xdr:row>
                    <xdr:rowOff>0</xdr:rowOff>
                  </from>
                  <to>
                    <xdr:col>2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3BB5E-1067-4DA1-B6D6-513B7DE29D38}">
  <dimension ref="A1:G15"/>
  <sheetViews>
    <sheetView topLeftCell="A16" workbookViewId="0">
      <selection activeCell="K28" sqref="K28"/>
    </sheetView>
  </sheetViews>
  <sheetFormatPr defaultRowHeight="16.899999999999999" x14ac:dyDescent="0.6"/>
  <sheetData>
    <row r="1" spans="1:7" ht="20.65" x14ac:dyDescent="0.6">
      <c r="A1" s="46" t="s">
        <v>233</v>
      </c>
      <c r="B1" s="46"/>
      <c r="C1" s="46"/>
      <c r="D1" s="46"/>
      <c r="E1" s="46"/>
      <c r="F1" s="46"/>
      <c r="G1" s="46"/>
    </row>
    <row r="3" spans="1:7" x14ac:dyDescent="0.6">
      <c r="A3" s="3" t="s">
        <v>234</v>
      </c>
      <c r="B3" s="3" t="s">
        <v>235</v>
      </c>
      <c r="C3" s="3" t="s">
        <v>236</v>
      </c>
      <c r="D3" s="3" t="s">
        <v>237</v>
      </c>
      <c r="E3" s="3" t="s">
        <v>238</v>
      </c>
      <c r="F3" s="3" t="s">
        <v>239</v>
      </c>
      <c r="G3" s="3" t="s">
        <v>240</v>
      </c>
    </row>
    <row r="4" spans="1:7" x14ac:dyDescent="0.6">
      <c r="A4" s="3" t="s">
        <v>241</v>
      </c>
      <c r="B4" s="3" t="s">
        <v>242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6">
      <c r="A5" s="3" t="s">
        <v>243</v>
      </c>
      <c r="B5" s="3" t="s">
        <v>244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6">
      <c r="A6" s="3" t="s">
        <v>245</v>
      </c>
      <c r="B6" s="3" t="s">
        <v>242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6">
      <c r="A7" s="3" t="s">
        <v>246</v>
      </c>
      <c r="B7" s="3" t="s">
        <v>242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6">
      <c r="A8" s="3" t="s">
        <v>247</v>
      </c>
      <c r="B8" s="3" t="s">
        <v>244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6">
      <c r="A9" s="3" t="s">
        <v>248</v>
      </c>
      <c r="B9" s="3" t="s">
        <v>242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6">
      <c r="A10" s="3" t="s">
        <v>249</v>
      </c>
      <c r="B10" s="3" t="s">
        <v>242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6">
      <c r="A11" s="3" t="s">
        <v>250</v>
      </c>
      <c r="B11" s="3" t="s">
        <v>244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6">
      <c r="A12" s="3" t="s">
        <v>251</v>
      </c>
      <c r="B12" s="3" t="s">
        <v>242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6">
      <c r="A13" s="3" t="s">
        <v>252</v>
      </c>
      <c r="B13" s="3" t="s">
        <v>244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6">
      <c r="A14" s="3" t="s">
        <v>253</v>
      </c>
      <c r="B14" s="3" t="s">
        <v>242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6">
      <c r="A15" s="3" t="s">
        <v>254</v>
      </c>
      <c r="B15" s="3" t="s">
        <v>244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정호 김</cp:lastModifiedBy>
  <dcterms:created xsi:type="dcterms:W3CDTF">2023-12-05T07:56:06Z</dcterms:created>
  <dcterms:modified xsi:type="dcterms:W3CDTF">2025-07-09T13:42:21Z</dcterms:modified>
</cp:coreProperties>
</file>