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2 최신기출유형\"/>
    </mc:Choice>
  </mc:AlternateContent>
  <xr:revisionPtr revIDLastSave="0" documentId="13_ncr:1_{A024E6A3-DB09-43A2-97E4-0D465ABEABF2}" xr6:coauthVersionLast="47" xr6:coauthVersionMax="47" xr10:uidLastSave="{00000000-0000-0000-0000-000000000000}"/>
  <bookViews>
    <workbookView xWindow="-108" yWindow="-108" windowWidth="23256" windowHeight="12576" activeTab="1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9" l="1"/>
  <c r="J18" i="4"/>
  <c r="J19" i="4"/>
  <c r="J20" i="4"/>
  <c r="J21" i="4"/>
  <c r="J22" i="4"/>
  <c r="J23" i="4"/>
  <c r="J24" i="4"/>
  <c r="J25" i="4"/>
  <c r="J26" i="4"/>
  <c r="J17" i="4"/>
  <c r="D17" i="4"/>
  <c r="D18" i="4"/>
  <c r="D19" i="4"/>
  <c r="D20" i="4"/>
  <c r="D21" i="4"/>
  <c r="D22" i="4"/>
  <c r="D23" i="4"/>
  <c r="D24" i="4"/>
  <c r="D25" i="4"/>
  <c r="D26" i="4"/>
  <c r="D31" i="4"/>
  <c r="D32" i="4"/>
  <c r="D33" i="4"/>
  <c r="D34" i="4"/>
  <c r="D35" i="4"/>
  <c r="D36" i="4"/>
  <c r="D37" i="4"/>
  <c r="D38" i="4"/>
  <c r="D39" i="4"/>
  <c r="D30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<sst xmlns="http://schemas.openxmlformats.org/spreadsheetml/2006/main" count="355" uniqueCount="232">
  <si>
    <t>사원별 급여현황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</si>
  <si>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</si>
  <si>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</si>
  <si>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</si>
  <si>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</si>
  <si>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</si>
  <si>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</si>
  <si>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</si>
  <si>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</si>
  <si>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</si>
  <si>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</si>
  <si>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</si>
  <si>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</si>
  <si>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</si>
  <si>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</si>
  <si>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</si>
  <si>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</si>
  <si>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</si>
  <si>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</si>
  <si>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</si>
  <si>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</si>
  <si>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</si>
  <si>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</si>
  <si>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</si>
  <si>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</si>
  <si>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</si>
  <si>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</si>
  <si>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</si>
  <si>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</si>
  <si>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</si>
  <si>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</si>
  <si>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</si>
  <si>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</si>
  <si>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</si>
  <si>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</si>
  <si>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</si>
  <si>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</si>
  <si>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</si>
  <si>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</si>
  <si>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</si>
  <si>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</si>
  <si>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</si>
  <si>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</si>
  <si>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</si>
  <si>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</si>
  <si>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</si>
  <si>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</si>
  <si>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</si>
  <si>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</si>
  <si>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</si>
  <si>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</si>
  <si>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</si>
  <si>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</si>
  <si>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</si>
  <si>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</si>
  <si>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</si>
  <si>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</si>
  <si>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</si>
  <si>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</si>
  <si>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</si>
  <si>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</si>
  <si>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</si>
  <si>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</si>
  <si>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</si>
  <si>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</si>
  <si>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</si>
  <si>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</si>
  <si>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</si>
  <si>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</si>
  <si>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</si>
  <si>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</si>
  <si>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</si>
  <si>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</si>
  <si>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</si>
  <si>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</si>
  <si>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</si>
  <si>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</si>
  <si>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</si>
  <si>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</si>
  <si>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</si>
  <si>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</si>
  <si>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</si>
  <si>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</si>
  <si>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</si>
  <si>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</si>
  <si>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</si>
  <si>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</si>
  <si>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</si>
  <si>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</si>
  <si>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</si>
  <si>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</si>
  <si>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</si>
  <si>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</si>
  <si>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</si>
  <si>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</si>
  <si>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</si>
  <si>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</si>
  <si>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</si>
  <si>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</si>
  <si>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</si>
  <si>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</si>
  <si>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</si>
  <si>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</si>
  <si>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</si>
  <si>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</si>
  <si>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</si>
  <si>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</si>
  <si>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</si>
  <si>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</si>
  <si>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</si>
  <si>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</si>
  <si>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</si>
  <si>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</si>
  <si>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</si>
  <si>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</si>
  <si>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</si>
  <si>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</si>
  <si>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</si>
  <si>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</si>
  <si>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</si>
  <si>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</si>
  <si>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</si>
  <si>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</si>
  <si>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</si>
  <si>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</si>
  <si>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</si>
  <si>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</si>
  <si>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</si>
  <si>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</si>
  <si>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</si>
  <si>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</si>
  <si>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</si>
  <si>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</si>
  <si>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</si>
  <si>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</si>
  <si>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</si>
  <si>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</si>
  <si>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</si>
  <si>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</si>
  <si>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</si>
  <si>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</si>
  <si>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</si>
  <si>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</si>
  <si>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</si>
  <si>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</si>
  <si>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</si>
  <si>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</si>
  <si>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</si>
  <si>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</si>
  <si>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</si>
  <si>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</si>
  <si>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</si>
  <si>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</si>
  <si>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</si>
  <si>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</si>
  <si>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</si>
  <si>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</si>
  <si>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</si>
  <si>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</si>
  <si>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</si>
  <si>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</si>
  <si>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</si>
  <si>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</si>
  <si>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</si>
  <si>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</si>
  <si>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</si>
  <si>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</si>
  <si>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</si>
  <si>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</si>
  <si>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</si>
  <si>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</si>
  <si>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</si>
  <si>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</si>
  <si>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</si>
  <si>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</si>
  <si>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</si>
  <si>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</si>
  <si>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</si>
  <si>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</si>
  <si>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</si>
  <si>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</si>
  <si>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</si>
  <si>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</si>
  <si>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</si>
  <si>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</si>
  <si>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</si>
  <si>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</si>
  <si>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</si>
  <si>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</si>
  <si>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</si>
  <si>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</si>
  <si>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</si>
  <si>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</si>
  <si>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</si>
  <si>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</si>
  <si>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</si>
  <si>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</si>
  <si>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</si>
  <si>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</si>
  <si>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</si>
  <si>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</si>
  <si>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</si>
  <si>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</si>
  <si>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</si>
  <si>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</si>
  <si>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</si>
  <si>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</si>
  <si>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</si>
  <si>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대리점별 전자제품 판매현황</t>
    <phoneticPr fontId="2" type="noConversion"/>
  </si>
  <si>
    <t>&gt;=90%</t>
    <phoneticPr fontId="2" type="noConversion"/>
  </si>
  <si>
    <t>타이어단가</t>
  </si>
  <si>
    <t>타이어미수금</t>
  </si>
  <si>
    <t>제품단가인상</t>
  </si>
  <si>
    <t>만든 사람 권성민 날짜 2026-03-01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</si>
  <si>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</si>
  <si>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</si>
  <si>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</si>
  <si>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</si>
  <si>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</si>
  <si>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</si>
  <si>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</si>
  <si>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</si>
  <si>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</si>
  <si>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</si>
  <si>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</si>
  <si>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</si>
  <si>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</si>
  <si>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</si>
  <si>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</si>
  <si>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</si>
  <si>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</si>
  <si>
    <t>차이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</si>
</sst>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82" formatCode="&quot;₩&quot;#,##0_);[Red]\(&quot;₩&quot;#,##0\)"/>
    <numFmt numFmtId="183" formatCode="#,##0_ "/>
    <numFmt numFmtId="185" formatCode="0,,&quot;백만원&quot;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18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182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83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185" fontId="0" fillId="0" borderId="6" xfId="0" applyNumberFormat="1" applyBorder="1">
      <alignment vertical="center"/>
    </xf>
    <xf numFmtId="185" fontId="0" fillId="0" borderId="1" xfId="0" applyNumberForma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6CF50719-0FD0-FAE4-EED2-BFACE0101620}"/>
            </a:ext>
          </a:extLst>
        </xdr:cNvPr>
        <xdr:cNvSpPr/>
      </xdr:nvSpPr>
      <xdr:spPr>
        <a:xfrm>
          <a:off x="2308860" y="2918460"/>
          <a:ext cx="807720" cy="66294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권성민" refreshedDate="46082.350346412037" createdVersion="8" refreshedVersion="8" minRefreshableVersion="3" recordCount="12" xr:uid="{66046924-3B4E-430F-A24E-540C2EB06EC5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404303-14C4-47D9-A468-C5C3F5F514C9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3"/>
    <dataField name="평균 : 매출액" fld="5" subtotal="average" baseField="2" baseItem="0" numFmtId="18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/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2"/>
    </row>
    <row r="5" spans="1:6" x14ac:dyDescent="0.4">
      <c r="A5" s="1"/>
      <c r="B5" s="1"/>
      <c r="C5" s="1"/>
      <c r="D5" s="1"/>
      <c r="E5" s="1"/>
      <c r="F5" s="2"/>
    </row>
    <row r="6" spans="1:6" x14ac:dyDescent="0.4">
      <c r="A6" s="1"/>
      <c r="B6" s="1"/>
      <c r="C6" s="1"/>
      <c r="D6" s="1"/>
      <c r="E6" s="1"/>
      <c r="F6" s="2"/>
    </row>
    <row r="7" spans="1:6" x14ac:dyDescent="0.4">
      <c r="A7" s="1"/>
      <c r="B7" s="1"/>
      <c r="C7" s="1"/>
      <c r="D7" s="1"/>
      <c r="E7" s="1"/>
      <c r="F7" s="2"/>
    </row>
    <row r="8" spans="1:6" x14ac:dyDescent="0.4">
      <c r="A8" s="1"/>
      <c r="B8" s="1"/>
      <c r="C8" s="1"/>
      <c r="D8" s="1"/>
      <c r="E8" s="1"/>
      <c r="F8" s="2"/>
    </row>
    <row r="9" spans="1:6" x14ac:dyDescent="0.4">
      <c r="A9" s="1"/>
      <c r="B9" s="1"/>
      <c r="C9" s="1"/>
      <c r="D9" s="1"/>
      <c r="E9" s="1"/>
      <c r="F9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tabSelected="1" workbookViewId="0">
      <selection activeCell="K5" sqref="K5"/>
    </sheetView>
  </sheetViews>
  <sheetFormatPr defaultRowHeight="17.399999999999999" x14ac:dyDescent="0.4"/>
  <cols>
    <col min="3" max="3" width="9.69921875" bestFit="1" customWidth="1"/>
    <col min="6" max="6" width="10.8984375" bestFit="1" customWidth="1"/>
  </cols>
  <sheetData>
    <row r="1" spans="1:6" ht="20.399999999999999" x14ac:dyDescent="0.4">
      <c r="A1" s="19" t="s">
        <v>208</v>
      </c>
      <c r="B1" s="18"/>
      <c r="C1" s="18"/>
      <c r="D1" s="18"/>
      <c r="E1" s="18"/>
      <c r="F1" s="18"/>
    </row>
    <row r="2" spans="1:6" x14ac:dyDescent="0.4">
      <c r="E2" s="1" t="s">
        <v>1</v>
      </c>
      <c r="F2" s="21">
        <v>45946</v>
      </c>
    </row>
    <row r="3" spans="1:6" ht="18" thickBot="1" x14ac:dyDescent="0.45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 t="s">
        <v>7</v>
      </c>
    </row>
    <row r="4" spans="1:6" ht="18" thickTop="1" x14ac:dyDescent="0.4">
      <c r="A4" s="24" t="s">
        <v>8</v>
      </c>
      <c r="B4" s="24" t="s">
        <v>9</v>
      </c>
      <c r="C4" s="25">
        <v>350000</v>
      </c>
      <c r="D4" s="26">
        <v>368</v>
      </c>
      <c r="E4" s="27">
        <v>0.1</v>
      </c>
      <c r="F4" s="49">
        <v>128800000</v>
      </c>
    </row>
    <row r="5" spans="1:6" x14ac:dyDescent="0.4">
      <c r="A5" s="3" t="s">
        <v>8</v>
      </c>
      <c r="B5" s="3" t="s">
        <v>10</v>
      </c>
      <c r="C5" s="22">
        <v>500000</v>
      </c>
      <c r="D5" s="23">
        <v>251</v>
      </c>
      <c r="E5" s="5">
        <v>0.13</v>
      </c>
      <c r="F5" s="50">
        <v>125500000</v>
      </c>
    </row>
    <row r="6" spans="1:6" x14ac:dyDescent="0.4">
      <c r="A6" s="3" t="s">
        <v>8</v>
      </c>
      <c r="B6" s="3" t="s">
        <v>11</v>
      </c>
      <c r="C6" s="22">
        <v>400000</v>
      </c>
      <c r="D6" s="23">
        <v>437</v>
      </c>
      <c r="E6" s="5">
        <v>0.11</v>
      </c>
      <c r="F6" s="50">
        <v>174800000</v>
      </c>
    </row>
    <row r="7" spans="1:6" x14ac:dyDescent="0.4">
      <c r="A7" s="3" t="s">
        <v>12</v>
      </c>
      <c r="B7" s="3" t="s">
        <v>9</v>
      </c>
      <c r="C7" s="22">
        <v>350000</v>
      </c>
      <c r="D7" s="23">
        <v>244</v>
      </c>
      <c r="E7" s="5">
        <v>0.1</v>
      </c>
      <c r="F7" s="50">
        <v>85400000</v>
      </c>
    </row>
    <row r="8" spans="1:6" x14ac:dyDescent="0.4">
      <c r="A8" s="3" t="s">
        <v>12</v>
      </c>
      <c r="B8" s="3" t="s">
        <v>10</v>
      </c>
      <c r="C8" s="22">
        <v>500000</v>
      </c>
      <c r="D8" s="23">
        <v>358</v>
      </c>
      <c r="E8" s="5">
        <v>0.13</v>
      </c>
      <c r="F8" s="50">
        <v>179000000</v>
      </c>
    </row>
    <row r="9" spans="1:6" x14ac:dyDescent="0.4">
      <c r="A9" s="3" t="s">
        <v>12</v>
      </c>
      <c r="B9" s="3" t="s">
        <v>11</v>
      </c>
      <c r="C9" s="22">
        <v>400000</v>
      </c>
      <c r="D9" s="23">
        <v>366</v>
      </c>
      <c r="E9" s="5">
        <v>0.11</v>
      </c>
      <c r="F9" s="50">
        <v>146400000</v>
      </c>
    </row>
    <row r="10" spans="1:6" x14ac:dyDescent="0.4">
      <c r="A10" s="3" t="s">
        <v>13</v>
      </c>
      <c r="B10" s="3" t="s">
        <v>9</v>
      </c>
      <c r="C10" s="22">
        <v>350000</v>
      </c>
      <c r="D10" s="23">
        <v>438</v>
      </c>
      <c r="E10" s="5">
        <v>0.1</v>
      </c>
      <c r="F10" s="50">
        <v>153300000</v>
      </c>
    </row>
    <row r="11" spans="1:6" x14ac:dyDescent="0.4">
      <c r="A11" s="3" t="s">
        <v>13</v>
      </c>
      <c r="B11" s="3" t="s">
        <v>10</v>
      </c>
      <c r="C11" s="22">
        <v>500000</v>
      </c>
      <c r="D11" s="23">
        <v>254</v>
      </c>
      <c r="E11" s="5">
        <v>0.13</v>
      </c>
      <c r="F11" s="50">
        <v>127000000</v>
      </c>
    </row>
    <row r="12" spans="1:6" x14ac:dyDescent="0.4">
      <c r="A12" s="3" t="s">
        <v>13</v>
      </c>
      <c r="B12" s="3" t="s">
        <v>11</v>
      </c>
      <c r="C12" s="22">
        <v>400000</v>
      </c>
      <c r="D12" s="23">
        <v>264</v>
      </c>
      <c r="E12" s="5">
        <v>0.11</v>
      </c>
      <c r="F12" s="50">
        <v>105600000</v>
      </c>
    </row>
    <row r="13" spans="1:6" x14ac:dyDescent="0.4">
      <c r="A13" s="3" t="s">
        <v>14</v>
      </c>
      <c r="B13" s="3" t="s">
        <v>9</v>
      </c>
      <c r="C13" s="22">
        <v>350000</v>
      </c>
      <c r="D13" s="23">
        <v>351</v>
      </c>
      <c r="E13" s="5">
        <v>0.1</v>
      </c>
      <c r="F13" s="50">
        <v>122850000</v>
      </c>
    </row>
    <row r="14" spans="1:6" x14ac:dyDescent="0.4">
      <c r="A14" s="3" t="s">
        <v>14</v>
      </c>
      <c r="B14" s="3" t="s">
        <v>10</v>
      </c>
      <c r="C14" s="22">
        <v>500000</v>
      </c>
      <c r="D14" s="23">
        <v>233</v>
      </c>
      <c r="E14" s="5">
        <v>0.13</v>
      </c>
      <c r="F14" s="50">
        <v>116500000</v>
      </c>
    </row>
    <row r="15" spans="1:6" x14ac:dyDescent="0.4">
      <c r="A15" s="3" t="s">
        <v>14</v>
      </c>
      <c r="B15" s="3" t="s">
        <v>11</v>
      </c>
      <c r="C15" s="22">
        <v>400000</v>
      </c>
      <c r="D15" s="23">
        <v>349</v>
      </c>
      <c r="E15" s="5">
        <v>0.11</v>
      </c>
      <c r="F15" s="50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7"/>
  <sheetViews>
    <sheetView topLeftCell="A9" workbookViewId="0">
      <selection activeCell="A3" sqref="A3:G16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14" t="s">
        <v>192</v>
      </c>
      <c r="B1" s="14"/>
      <c r="C1" s="14"/>
      <c r="D1" s="14"/>
      <c r="E1" s="14"/>
      <c r="F1" s="14"/>
      <c r="G1" s="14"/>
    </row>
    <row r="3" spans="1:7" x14ac:dyDescent="0.4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</row>
    <row r="4" spans="1:7" x14ac:dyDescent="0.4">
      <c r="A4" s="3" t="s">
        <v>22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23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24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25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26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27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28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29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30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31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32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33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34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3" t="s">
        <v>231</v>
      </c>
      <c r="B18" s="3" t="s">
        <v>21</v>
      </c>
      <c r="C18" s="1"/>
      <c r="D18" s="1"/>
      <c r="E18" s="1"/>
      <c r="F18" s="1"/>
      <c r="G18" s="1"/>
    </row>
    <row r="19" spans="1:7" x14ac:dyDescent="0.4">
      <c r="A19" s="1" t="b">
        <f>E3&lt;D3</f>
        <v>0</v>
      </c>
      <c r="B19" s="1"/>
      <c r="C19" s="1"/>
      <c r="D19" s="1"/>
      <c r="E19" s="1"/>
      <c r="F19" s="1"/>
      <c r="G19" s="1"/>
    </row>
    <row r="20" spans="1:7" x14ac:dyDescent="0.4">
      <c r="A20" s="1"/>
      <c r="B20" s="1" t="s">
        <v>209</v>
      </c>
      <c r="C20" s="1"/>
      <c r="D20" s="1"/>
      <c r="E20" s="1"/>
      <c r="F20" s="1"/>
      <c r="G20" s="1"/>
    </row>
    <row r="23" spans="1:7" x14ac:dyDescent="0.4">
      <c r="A23" s="3" t="s">
        <v>15</v>
      </c>
      <c r="B23" s="3" t="s">
        <v>16</v>
      </c>
      <c r="C23" s="3" t="s">
        <v>17</v>
      </c>
      <c r="D23" s="3" t="s">
        <v>18</v>
      </c>
      <c r="E23" s="3" t="s">
        <v>19</v>
      </c>
      <c r="F23" s="3" t="s">
        <v>20</v>
      </c>
      <c r="G23" s="3" t="s">
        <v>21</v>
      </c>
    </row>
    <row r="24" spans="1:7" x14ac:dyDescent="0.4">
      <c r="A24" s="3" t="s">
        <v>25</v>
      </c>
      <c r="B24" s="4">
        <v>500</v>
      </c>
      <c r="C24" s="3">
        <v>56</v>
      </c>
      <c r="D24" s="3">
        <v>350</v>
      </c>
      <c r="E24" s="3">
        <v>358</v>
      </c>
      <c r="F24" s="3">
        <v>48</v>
      </c>
      <c r="G24" s="5">
        <v>0.88177339901477836</v>
      </c>
    </row>
    <row r="25" spans="1:7" x14ac:dyDescent="0.4">
      <c r="A25" s="3" t="s">
        <v>27</v>
      </c>
      <c r="B25" s="4">
        <v>600</v>
      </c>
      <c r="C25" s="3">
        <v>63</v>
      </c>
      <c r="D25" s="3">
        <v>300</v>
      </c>
      <c r="E25" s="3">
        <v>242</v>
      </c>
      <c r="F25" s="3">
        <v>121</v>
      </c>
      <c r="G25" s="5">
        <v>0.66666666666666663</v>
      </c>
    </row>
    <row r="26" spans="1:7" x14ac:dyDescent="0.4">
      <c r="A26" s="3" t="s">
        <v>28</v>
      </c>
      <c r="B26" s="4">
        <v>1000</v>
      </c>
      <c r="C26" s="3">
        <v>55</v>
      </c>
      <c r="D26" s="3">
        <v>320</v>
      </c>
      <c r="E26" s="3">
        <v>340</v>
      </c>
      <c r="F26" s="3">
        <v>35</v>
      </c>
      <c r="G26" s="5">
        <v>0.90666666666666662</v>
      </c>
    </row>
    <row r="27" spans="1:7" x14ac:dyDescent="0.4">
      <c r="A27" s="3" t="s">
        <v>32</v>
      </c>
      <c r="B27" s="4">
        <v>500</v>
      </c>
      <c r="C27" s="3">
        <v>45</v>
      </c>
      <c r="D27" s="3">
        <v>380</v>
      </c>
      <c r="E27" s="3">
        <v>389</v>
      </c>
      <c r="F27" s="3">
        <v>36</v>
      </c>
      <c r="G27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opLeftCell="A7" workbookViewId="0">
      <selection activeCell="J17" sqref="J17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9.296875" bestFit="1" customWidth="1"/>
    <col min="7" max="7" width="9.09765625" bestFit="1" customWidth="1"/>
    <col min="8" max="8" width="11.09765625" bestFit="1" customWidth="1"/>
    <col min="9" max="9" width="9.296875" bestFit="1" customWidth="1"/>
  </cols>
  <sheetData>
    <row r="1" spans="1:10" x14ac:dyDescent="0.4">
      <c r="A1" s="6" t="s">
        <v>35</v>
      </c>
      <c r="B1" s="7" t="s">
        <v>36</v>
      </c>
      <c r="G1" s="8" t="s">
        <v>37</v>
      </c>
      <c r="H1" s="7" t="s">
        <v>38</v>
      </c>
    </row>
    <row r="2" spans="1:10" x14ac:dyDescent="0.4">
      <c r="A2" s="3" t="s">
        <v>15</v>
      </c>
      <c r="B2" s="3" t="s">
        <v>39</v>
      </c>
      <c r="C2" s="3" t="s">
        <v>40</v>
      </c>
      <c r="D2" s="3" t="s">
        <v>41</v>
      </c>
      <c r="E2" s="3" t="s">
        <v>42</v>
      </c>
      <c r="G2" s="3" t="s">
        <v>3</v>
      </c>
      <c r="H2" s="3" t="s">
        <v>43</v>
      </c>
      <c r="I2" s="3" t="s">
        <v>44</v>
      </c>
      <c r="J2" s="9" t="s">
        <v>45</v>
      </c>
    </row>
    <row r="3" spans="1:10" x14ac:dyDescent="0.4">
      <c r="A3" s="3" t="s">
        <v>46</v>
      </c>
      <c r="B3" s="4">
        <v>800000</v>
      </c>
      <c r="C3" s="3" t="s">
        <v>47</v>
      </c>
      <c r="D3" s="3" t="s">
        <v>48</v>
      </c>
      <c r="E3" s="4">
        <v>224500</v>
      </c>
      <c r="G3" s="3" t="s">
        <v>49</v>
      </c>
      <c r="H3" s="10">
        <v>41244</v>
      </c>
      <c r="I3" s="3" t="s">
        <v>50</v>
      </c>
      <c r="J3" s="11">
        <f>(2000+MID(I3,5,2))-YEAR(H4)</f>
        <v>6</v>
      </c>
    </row>
    <row r="4" spans="1:10" x14ac:dyDescent="0.4">
      <c r="A4" s="3" t="s">
        <v>51</v>
      </c>
      <c r="B4" s="4">
        <v>1200000</v>
      </c>
      <c r="C4" s="3" t="s">
        <v>52</v>
      </c>
      <c r="D4" s="3" t="s">
        <v>53</v>
      </c>
      <c r="E4" s="4">
        <v>359200</v>
      </c>
      <c r="G4" s="3" t="s">
        <v>54</v>
      </c>
      <c r="H4" s="10">
        <v>41398</v>
      </c>
      <c r="I4" s="3" t="s">
        <v>55</v>
      </c>
      <c r="J4" s="11">
        <f t="shared" ref="J4:J13" si="0">(2000+MID(I4,5,2))-YEAR(H5)</f>
        <v>7</v>
      </c>
    </row>
    <row r="5" spans="1:10" x14ac:dyDescent="0.4">
      <c r="A5" s="3" t="s">
        <v>46</v>
      </c>
      <c r="B5" s="4">
        <v>2000000</v>
      </c>
      <c r="C5" s="3" t="s">
        <v>52</v>
      </c>
      <c r="D5" s="3" t="s">
        <v>56</v>
      </c>
      <c r="E5" s="4">
        <v>625100</v>
      </c>
      <c r="G5" s="3" t="s">
        <v>57</v>
      </c>
      <c r="H5" s="10">
        <v>42203</v>
      </c>
      <c r="I5" s="3" t="s">
        <v>58</v>
      </c>
      <c r="J5" s="11">
        <f t="shared" si="0"/>
        <v>7</v>
      </c>
    </row>
    <row r="6" spans="1:10" x14ac:dyDescent="0.4">
      <c r="A6" s="3" t="s">
        <v>59</v>
      </c>
      <c r="B6" s="4">
        <v>700000</v>
      </c>
      <c r="C6" s="3" t="s">
        <v>60</v>
      </c>
      <c r="D6" s="3" t="s">
        <v>61</v>
      </c>
      <c r="E6" s="4">
        <v>175400</v>
      </c>
      <c r="G6" s="3" t="s">
        <v>62</v>
      </c>
      <c r="H6" s="10">
        <v>41973</v>
      </c>
      <c r="I6" s="3" t="s">
        <v>63</v>
      </c>
      <c r="J6" s="11">
        <f t="shared" si="0"/>
        <v>5</v>
      </c>
    </row>
    <row r="7" spans="1:10" x14ac:dyDescent="0.4">
      <c r="A7" s="3" t="s">
        <v>51</v>
      </c>
      <c r="B7" s="4">
        <v>2200000</v>
      </c>
      <c r="C7" s="3" t="s">
        <v>47</v>
      </c>
      <c r="D7" s="3" t="s">
        <v>64</v>
      </c>
      <c r="E7" s="4">
        <v>556900</v>
      </c>
      <c r="G7" s="3" t="s">
        <v>65</v>
      </c>
      <c r="H7" s="10">
        <v>42454</v>
      </c>
      <c r="I7" s="3" t="s">
        <v>66</v>
      </c>
      <c r="J7" s="11">
        <f t="shared" si="0"/>
        <v>2</v>
      </c>
    </row>
    <row r="8" spans="1:10" x14ac:dyDescent="0.4">
      <c r="A8" s="3" t="s">
        <v>46</v>
      </c>
      <c r="B8" s="4">
        <v>1300000</v>
      </c>
      <c r="C8" s="3" t="s">
        <v>67</v>
      </c>
      <c r="D8" s="3" t="s">
        <v>68</v>
      </c>
      <c r="E8" s="4">
        <v>394500</v>
      </c>
      <c r="G8" s="3" t="s">
        <v>69</v>
      </c>
      <c r="H8" s="10">
        <v>43015</v>
      </c>
      <c r="I8" s="3" t="s">
        <v>70</v>
      </c>
      <c r="J8" s="11">
        <f t="shared" si="0"/>
        <v>8</v>
      </c>
    </row>
    <row r="9" spans="1:10" x14ac:dyDescent="0.4">
      <c r="A9" s="3" t="s">
        <v>59</v>
      </c>
      <c r="B9" s="4">
        <v>2500000</v>
      </c>
      <c r="C9" s="3" t="s">
        <v>60</v>
      </c>
      <c r="D9" s="3" t="s">
        <v>71</v>
      </c>
      <c r="E9" s="4">
        <v>756200</v>
      </c>
      <c r="G9" s="3" t="s">
        <v>72</v>
      </c>
      <c r="H9" s="10">
        <v>41508</v>
      </c>
      <c r="I9" s="3" t="s">
        <v>73</v>
      </c>
      <c r="J9" s="11">
        <f t="shared" si="0"/>
        <v>6</v>
      </c>
    </row>
    <row r="10" spans="1:10" x14ac:dyDescent="0.4">
      <c r="A10" s="3" t="s">
        <v>59</v>
      </c>
      <c r="B10" s="4">
        <v>2300000</v>
      </c>
      <c r="C10" s="3" t="s">
        <v>47</v>
      </c>
      <c r="D10" s="3" t="s">
        <v>53</v>
      </c>
      <c r="E10" s="4">
        <v>575300</v>
      </c>
      <c r="G10" s="3" t="s">
        <v>74</v>
      </c>
      <c r="H10" s="10">
        <v>41895</v>
      </c>
      <c r="I10" s="3" t="s">
        <v>75</v>
      </c>
      <c r="J10" s="11">
        <f t="shared" si="0"/>
        <v>4</v>
      </c>
    </row>
    <row r="11" spans="1:10" x14ac:dyDescent="0.4">
      <c r="A11" s="3" t="s">
        <v>46</v>
      </c>
      <c r="B11" s="4">
        <v>2100000</v>
      </c>
      <c r="C11" s="3" t="s">
        <v>60</v>
      </c>
      <c r="D11" s="3" t="s">
        <v>56</v>
      </c>
      <c r="E11" s="4">
        <v>636000</v>
      </c>
      <c r="G11" s="3" t="s">
        <v>76</v>
      </c>
      <c r="H11" s="10">
        <v>42176</v>
      </c>
      <c r="I11" s="3" t="s">
        <v>77</v>
      </c>
      <c r="J11" s="11">
        <f t="shared" si="0"/>
        <v>8</v>
      </c>
    </row>
    <row r="12" spans="1:10" x14ac:dyDescent="0.4">
      <c r="A12" s="3" t="s">
        <v>51</v>
      </c>
      <c r="B12" s="4">
        <v>2000000</v>
      </c>
      <c r="C12" s="3" t="s">
        <v>60</v>
      </c>
      <c r="D12" s="3" t="s">
        <v>78</v>
      </c>
      <c r="E12" s="4">
        <v>506400</v>
      </c>
      <c r="G12" s="3" t="s">
        <v>79</v>
      </c>
      <c r="H12" s="10">
        <v>40970</v>
      </c>
      <c r="I12" s="3" t="s">
        <v>80</v>
      </c>
      <c r="J12" s="11">
        <f t="shared" si="0"/>
        <v>5</v>
      </c>
    </row>
    <row r="13" spans="1:10" x14ac:dyDescent="0.4">
      <c r="A13" s="15" t="s">
        <v>81</v>
      </c>
      <c r="B13" s="16"/>
      <c r="C13" s="16"/>
      <c r="D13" s="17"/>
      <c r="E13" s="4">
        <f>DSUM(A2:E12,5,A2:A3)/DCOUNTA(A2:E12,5,A2:A3)</f>
        <v>470025</v>
      </c>
      <c r="G13" s="3" t="s">
        <v>82</v>
      </c>
      <c r="H13" s="10">
        <v>42201</v>
      </c>
      <c r="I13" s="3" t="s">
        <v>83</v>
      </c>
      <c r="J13" s="11">
        <f t="shared" si="0"/>
        <v>122</v>
      </c>
    </row>
    <row r="15" spans="1:10" x14ac:dyDescent="0.4">
      <c r="A15" s="8" t="s">
        <v>84</v>
      </c>
      <c r="B15" s="7" t="s">
        <v>85</v>
      </c>
      <c r="G15" s="8" t="s">
        <v>86</v>
      </c>
      <c r="H15" s="7" t="s">
        <v>87</v>
      </c>
    </row>
    <row r="16" spans="1:10" x14ac:dyDescent="0.4">
      <c r="A16" s="3" t="s">
        <v>88</v>
      </c>
      <c r="B16" s="3" t="s">
        <v>89</v>
      </c>
      <c r="C16" s="3" t="s">
        <v>90</v>
      </c>
      <c r="D16" s="9" t="s">
        <v>91</v>
      </c>
      <c r="G16" s="3" t="s">
        <v>92</v>
      </c>
      <c r="H16" s="3" t="s">
        <v>93</v>
      </c>
      <c r="I16" s="3" t="s">
        <v>94</v>
      </c>
      <c r="J16" s="9" t="s">
        <v>95</v>
      </c>
    </row>
    <row r="17" spans="1:10" x14ac:dyDescent="0.4">
      <c r="A17" s="3" t="s">
        <v>96</v>
      </c>
      <c r="B17" s="10">
        <v>45752</v>
      </c>
      <c r="C17" s="3">
        <v>4</v>
      </c>
      <c r="D17" s="3" t="str">
        <f>MONTH(B17)&amp;"/"&amp;DAY(B17)+DAY(WORKDAY(B17,4))</f>
        <v>4/15</v>
      </c>
      <c r="G17" s="3" t="s">
        <v>97</v>
      </c>
      <c r="H17" s="12">
        <v>0.375</v>
      </c>
      <c r="I17" s="12">
        <v>0.47916666666666669</v>
      </c>
      <c r="J17" s="12">
        <f>IF(RIGHT(G17,1)="C",TIME(,10,),)+I17-H17</f>
        <v>0.1111111111111111</v>
      </c>
    </row>
    <row r="18" spans="1:10" x14ac:dyDescent="0.4">
      <c r="A18" s="3" t="s">
        <v>98</v>
      </c>
      <c r="B18" s="10">
        <v>45752</v>
      </c>
      <c r="C18" s="3">
        <v>5</v>
      </c>
      <c r="D18" s="3" t="str">
        <f t="shared" ref="D18:D26" si="1">MONTH(B18)&amp;"/"&amp;DAY(B18)+DAY(WORKDAY(B18,4))</f>
        <v>4/15</v>
      </c>
      <c r="G18" s="3" t="s">
        <v>99</v>
      </c>
      <c r="H18" s="12">
        <v>0.54166666666666663</v>
      </c>
      <c r="I18" s="12">
        <v>0.60416666666666663</v>
      </c>
      <c r="J18" s="12">
        <f t="shared" ref="J18:J26" si="2">IF(RIGHT(G18,1)="C",TIME(,10,),)+I18-H18</f>
        <v>6.25E-2</v>
      </c>
    </row>
    <row r="19" spans="1:10" x14ac:dyDescent="0.4">
      <c r="A19" s="3" t="s">
        <v>100</v>
      </c>
      <c r="B19" s="10">
        <v>45754</v>
      </c>
      <c r="C19" s="3">
        <v>5</v>
      </c>
      <c r="D19" s="3" t="str">
        <f t="shared" si="1"/>
        <v>4/18</v>
      </c>
      <c r="G19" s="3" t="s">
        <v>101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4">
      <c r="A20" s="3" t="s">
        <v>102</v>
      </c>
      <c r="B20" s="10">
        <v>45757</v>
      </c>
      <c r="C20" s="3">
        <v>6</v>
      </c>
      <c r="D20" s="3" t="str">
        <f t="shared" si="1"/>
        <v>4/26</v>
      </c>
      <c r="G20" s="3" t="s">
        <v>99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4">
      <c r="A21" s="3" t="s">
        <v>103</v>
      </c>
      <c r="B21" s="10">
        <v>45757</v>
      </c>
      <c r="C21" s="3">
        <v>4</v>
      </c>
      <c r="D21" s="3" t="str">
        <f t="shared" si="1"/>
        <v>4/26</v>
      </c>
      <c r="G21" s="3" t="s">
        <v>99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4">
      <c r="A22" s="3" t="s">
        <v>104</v>
      </c>
      <c r="B22" s="10">
        <v>45757</v>
      </c>
      <c r="C22" s="3">
        <v>5</v>
      </c>
      <c r="D22" s="3" t="str">
        <f t="shared" si="1"/>
        <v>4/26</v>
      </c>
      <c r="G22" s="3" t="s">
        <v>97</v>
      </c>
      <c r="H22" s="12">
        <v>0.375</v>
      </c>
      <c r="I22" s="12">
        <v>0.47916666666666669</v>
      </c>
      <c r="J22" s="12">
        <f t="shared" si="2"/>
        <v>0.1111111111111111</v>
      </c>
    </row>
    <row r="23" spans="1:10" x14ac:dyDescent="0.4">
      <c r="A23" s="3" t="s">
        <v>105</v>
      </c>
      <c r="B23" s="10">
        <v>45759</v>
      </c>
      <c r="C23" s="3">
        <v>6</v>
      </c>
      <c r="D23" s="3" t="str">
        <f t="shared" si="1"/>
        <v>4/29</v>
      </c>
      <c r="G23" s="3" t="s">
        <v>99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4">
      <c r="A24" s="3" t="s">
        <v>106</v>
      </c>
      <c r="B24" s="10">
        <v>45759</v>
      </c>
      <c r="C24" s="3">
        <v>6</v>
      </c>
      <c r="D24" s="3" t="str">
        <f t="shared" si="1"/>
        <v>4/29</v>
      </c>
      <c r="G24" s="3" t="s">
        <v>97</v>
      </c>
      <c r="H24" s="12">
        <v>0.54166666666666663</v>
      </c>
      <c r="I24" s="12">
        <v>0.64583333333333337</v>
      </c>
      <c r="J24" s="12">
        <f t="shared" si="2"/>
        <v>0.11111111111111116</v>
      </c>
    </row>
    <row r="25" spans="1:10" x14ac:dyDescent="0.4">
      <c r="A25" s="3" t="s">
        <v>107</v>
      </c>
      <c r="B25" s="10">
        <v>45761</v>
      </c>
      <c r="C25" s="3">
        <v>4</v>
      </c>
      <c r="D25" s="3" t="str">
        <f t="shared" si="1"/>
        <v>4/32</v>
      </c>
      <c r="G25" s="3" t="s">
        <v>97</v>
      </c>
      <c r="H25" s="12">
        <v>0.375</v>
      </c>
      <c r="I25" s="12">
        <v>0.47916666666666669</v>
      </c>
      <c r="J25" s="12">
        <f t="shared" si="2"/>
        <v>0.1111111111111111</v>
      </c>
    </row>
    <row r="26" spans="1:10" x14ac:dyDescent="0.4">
      <c r="A26" s="3" t="s">
        <v>108</v>
      </c>
      <c r="B26" s="10">
        <v>45761</v>
      </c>
      <c r="C26" s="3">
        <v>5</v>
      </c>
      <c r="D26" s="3" t="str">
        <f t="shared" si="1"/>
        <v>4/32</v>
      </c>
      <c r="G26" s="3" t="s">
        <v>101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4">
      <c r="A28" s="8" t="s">
        <v>109</v>
      </c>
      <c r="B28" s="7" t="s">
        <v>193</v>
      </c>
    </row>
    <row r="29" spans="1:10" x14ac:dyDescent="0.4">
      <c r="A29" s="3" t="s">
        <v>194</v>
      </c>
      <c r="B29" s="3" t="s">
        <v>195</v>
      </c>
      <c r="C29" s="3" t="s">
        <v>196</v>
      </c>
      <c r="D29" s="9" t="s">
        <v>197</v>
      </c>
    </row>
    <row r="30" spans="1:10" x14ac:dyDescent="0.4">
      <c r="A30" s="3" t="s">
        <v>198</v>
      </c>
      <c r="B30" s="13">
        <v>2.2999999999999998</v>
      </c>
      <c r="C30" s="13">
        <v>1.8</v>
      </c>
      <c r="D30" s="3" t="str">
        <f>CHOOSE(INT(AVERAGE(B30:C30)),"우수","보통","주의")</f>
        <v>보통</v>
      </c>
    </row>
    <row r="31" spans="1:10" x14ac:dyDescent="0.4">
      <c r="A31" s="3" t="s">
        <v>199</v>
      </c>
      <c r="B31" s="13">
        <v>1.3</v>
      </c>
      <c r="C31" s="13">
        <v>0.9</v>
      </c>
      <c r="D31" s="3" t="str">
        <f t="shared" ref="D31:D39" si="3">CHOOSE(INT(AVERAGE(B31:C31)),"우수","보통","주의")</f>
        <v>우수</v>
      </c>
    </row>
    <row r="32" spans="1:10" x14ac:dyDescent="0.4">
      <c r="A32" s="3" t="s">
        <v>200</v>
      </c>
      <c r="B32" s="13">
        <v>2.1</v>
      </c>
      <c r="C32" s="13">
        <v>2.2000000000000002</v>
      </c>
      <c r="D32" s="3" t="str">
        <f t="shared" si="3"/>
        <v>보통</v>
      </c>
    </row>
    <row r="33" spans="1:4" x14ac:dyDescent="0.4">
      <c r="A33" s="3" t="s">
        <v>201</v>
      </c>
      <c r="B33" s="13">
        <v>3.2</v>
      </c>
      <c r="C33" s="13">
        <v>3</v>
      </c>
      <c r="D33" s="3" t="str">
        <f t="shared" si="3"/>
        <v>주의</v>
      </c>
    </row>
    <row r="34" spans="1:4" x14ac:dyDescent="0.4">
      <c r="A34" s="3" t="s">
        <v>202</v>
      </c>
      <c r="B34" s="13">
        <v>1.4</v>
      </c>
      <c r="C34" s="13">
        <v>1.1000000000000001</v>
      </c>
      <c r="D34" s="3" t="str">
        <f t="shared" si="3"/>
        <v>우수</v>
      </c>
    </row>
    <row r="35" spans="1:4" x14ac:dyDescent="0.4">
      <c r="A35" s="3" t="s">
        <v>203</v>
      </c>
      <c r="B35" s="13">
        <v>0.9</v>
      </c>
      <c r="C35" s="13">
        <v>1.2</v>
      </c>
      <c r="D35" s="3" t="str">
        <f t="shared" si="3"/>
        <v>우수</v>
      </c>
    </row>
    <row r="36" spans="1:4" x14ac:dyDescent="0.4">
      <c r="A36" s="3" t="s">
        <v>204</v>
      </c>
      <c r="B36" s="13">
        <v>2.2000000000000002</v>
      </c>
      <c r="C36" s="13">
        <v>2</v>
      </c>
      <c r="D36" s="3" t="str">
        <f t="shared" si="3"/>
        <v>보통</v>
      </c>
    </row>
    <row r="37" spans="1:4" x14ac:dyDescent="0.4">
      <c r="A37" s="3" t="s">
        <v>205</v>
      </c>
      <c r="B37" s="13">
        <v>2</v>
      </c>
      <c r="C37" s="13">
        <v>1.7</v>
      </c>
      <c r="D37" s="3" t="str">
        <f t="shared" si="3"/>
        <v>우수</v>
      </c>
    </row>
    <row r="38" spans="1:4" x14ac:dyDescent="0.4">
      <c r="A38" s="3" t="s">
        <v>206</v>
      </c>
      <c r="B38" s="13">
        <v>2.9</v>
      </c>
      <c r="C38" s="13">
        <v>3.3</v>
      </c>
      <c r="D38" s="3" t="str">
        <f t="shared" si="3"/>
        <v>주의</v>
      </c>
    </row>
    <row r="39" spans="1:4" x14ac:dyDescent="0.4">
      <c r="A39" s="3" t="s">
        <v>207</v>
      </c>
      <c r="B39" s="13">
        <v>0.8</v>
      </c>
      <c r="C39" s="13">
        <v>1.3</v>
      </c>
      <c r="D39" s="3" t="str">
        <f t="shared" si="3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9F627-8369-4AE2-ABAD-5CD9A3EC9F30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33" t="s">
        <v>215</v>
      </c>
      <c r="C2" s="34"/>
      <c r="D2" s="40"/>
      <c r="E2" s="40"/>
      <c r="F2" s="40"/>
    </row>
    <row r="3" spans="2:6" collapsed="1" x14ac:dyDescent="0.4">
      <c r="B3" s="32"/>
      <c r="C3" s="32"/>
      <c r="D3" s="41" t="s">
        <v>217</v>
      </c>
      <c r="E3" s="41" t="s">
        <v>212</v>
      </c>
      <c r="F3" s="41" t="s">
        <v>214</v>
      </c>
    </row>
    <row r="4" spans="2:6" ht="46.8" hidden="1" outlineLevel="1" x14ac:dyDescent="0.4">
      <c r="B4" s="36"/>
      <c r="C4" s="36"/>
      <c r="D4" s="29"/>
      <c r="E4" s="43" t="s">
        <v>213</v>
      </c>
      <c r="F4" s="43" t="s">
        <v>213</v>
      </c>
    </row>
    <row r="5" spans="2:6" x14ac:dyDescent="0.4">
      <c r="B5" s="37" t="s">
        <v>216</v>
      </c>
      <c r="C5" s="38"/>
      <c r="D5" s="35"/>
      <c r="E5" s="35"/>
      <c r="F5" s="35"/>
    </row>
    <row r="6" spans="2:6" outlineLevel="1" x14ac:dyDescent="0.4">
      <c r="B6" s="36"/>
      <c r="C6" s="36" t="s">
        <v>210</v>
      </c>
      <c r="D6" s="30">
        <v>65000</v>
      </c>
      <c r="E6" s="42">
        <v>75000</v>
      </c>
      <c r="F6" s="42">
        <v>55000</v>
      </c>
    </row>
    <row r="7" spans="2:6" x14ac:dyDescent="0.4">
      <c r="B7" s="37" t="s">
        <v>218</v>
      </c>
      <c r="C7" s="38"/>
      <c r="D7" s="35"/>
      <c r="E7" s="35"/>
      <c r="F7" s="35"/>
    </row>
    <row r="8" spans="2:6" ht="18" outlineLevel="1" thickBot="1" x14ac:dyDescent="0.45">
      <c r="B8" s="39"/>
      <c r="C8" s="39" t="s">
        <v>211</v>
      </c>
      <c r="D8" s="31">
        <v>800000</v>
      </c>
      <c r="E8" s="31">
        <v>1200000</v>
      </c>
      <c r="F8" s="31">
        <v>400000</v>
      </c>
    </row>
    <row r="9" spans="2:6" x14ac:dyDescent="0.4">
      <c r="B9" t="s">
        <v>219</v>
      </c>
    </row>
    <row r="10" spans="2:6" x14ac:dyDescent="0.4">
      <c r="B10" t="s">
        <v>220</v>
      </c>
    </row>
    <row r="11" spans="2:6" x14ac:dyDescent="0.4">
      <c r="B11" t="s">
        <v>221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H5" sqref="H5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14" t="s">
        <v>114</v>
      </c>
      <c r="B1" s="14"/>
      <c r="C1" s="14"/>
      <c r="D1" s="14"/>
      <c r="E1" s="14"/>
      <c r="F1" s="14"/>
      <c r="G1" s="14"/>
    </row>
    <row r="3" spans="1:7" x14ac:dyDescent="0.4">
      <c r="A3" s="3" t="s">
        <v>115</v>
      </c>
      <c r="B3" s="3" t="s">
        <v>116</v>
      </c>
      <c r="C3" s="3" t="s">
        <v>117</v>
      </c>
      <c r="D3" s="3" t="s">
        <v>118</v>
      </c>
      <c r="E3" s="3" t="s">
        <v>7</v>
      </c>
      <c r="F3" s="3" t="s">
        <v>119</v>
      </c>
      <c r="G3" s="3" t="s">
        <v>120</v>
      </c>
    </row>
    <row r="4" spans="1:7" x14ac:dyDescent="0.4">
      <c r="A4" s="3" t="s">
        <v>121</v>
      </c>
      <c r="B4" s="3" t="s">
        <v>122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123</v>
      </c>
      <c r="B5" s="3" t="s">
        <v>124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125</v>
      </c>
      <c r="B6" s="3" t="s">
        <v>126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127</v>
      </c>
      <c r="B7" s="3" t="s">
        <v>128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129</v>
      </c>
      <c r="B8" s="3" t="s">
        <v>130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131</v>
      </c>
      <c r="B9" s="3" t="s">
        <v>132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133</v>
      </c>
      <c r="B10" s="3" t="s">
        <v>134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135</v>
      </c>
      <c r="B11" s="3" t="s">
        <v>136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137</v>
      </c>
      <c r="B12" s="3" t="s">
        <v>138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139</v>
      </c>
      <c r="B13" s="3" t="s">
        <v>140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권성민" comment="만든 사람 권성민 날짜 2026-03-01">
      <inputCells r="D10" val="75000" numFmtId="41"/>
    </scenario>
    <scenario name="제품단가인하" locked="1" count="1" user="권성민" comment="만든 사람 권성민 날짜 2026-03-01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5" workbookViewId="0">
      <selection activeCell="D22" sqref="D22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6" width="11.09765625" bestFit="1" customWidth="1"/>
    <col min="7" max="7" width="12.29687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14" t="s">
        <v>141</v>
      </c>
      <c r="B1" s="14"/>
      <c r="C1" s="14"/>
      <c r="D1" s="14"/>
      <c r="E1" s="14"/>
      <c r="F1" s="14"/>
    </row>
    <row r="3" spans="1:6" x14ac:dyDescent="0.4">
      <c r="A3" s="3" t="s">
        <v>142</v>
      </c>
      <c r="B3" s="3" t="s">
        <v>143</v>
      </c>
      <c r="C3" s="3" t="s">
        <v>144</v>
      </c>
      <c r="D3" s="3" t="s">
        <v>145</v>
      </c>
      <c r="E3" s="3" t="s">
        <v>5</v>
      </c>
      <c r="F3" s="3" t="s">
        <v>146</v>
      </c>
    </row>
    <row r="4" spans="1:6" x14ac:dyDescent="0.4">
      <c r="A4" s="3" t="s">
        <v>147</v>
      </c>
      <c r="B4" s="3" t="s">
        <v>148</v>
      </c>
      <c r="C4" s="3" t="s">
        <v>149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147</v>
      </c>
      <c r="B5" s="3" t="s">
        <v>150</v>
      </c>
      <c r="C5" s="3" t="s">
        <v>151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147</v>
      </c>
      <c r="B6" s="3" t="s">
        <v>152</v>
      </c>
      <c r="C6" s="3" t="s">
        <v>153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147</v>
      </c>
      <c r="B7" s="3" t="s">
        <v>154</v>
      </c>
      <c r="C7" s="3" t="s">
        <v>155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156</v>
      </c>
      <c r="B8" s="3" t="s">
        <v>148</v>
      </c>
      <c r="C8" s="3" t="s">
        <v>151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156</v>
      </c>
      <c r="B9" s="3" t="s">
        <v>150</v>
      </c>
      <c r="C9" s="3" t="s">
        <v>153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156</v>
      </c>
      <c r="B10" s="3" t="s">
        <v>152</v>
      </c>
      <c r="C10" s="3" t="s">
        <v>149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156</v>
      </c>
      <c r="B11" s="3" t="s">
        <v>154</v>
      </c>
      <c r="C11" s="3" t="s">
        <v>155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157</v>
      </c>
      <c r="B12" s="3" t="s">
        <v>148</v>
      </c>
      <c r="C12" s="3" t="s">
        <v>149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157</v>
      </c>
      <c r="B13" s="3" t="s">
        <v>150</v>
      </c>
      <c r="C13" s="3" t="s">
        <v>151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157</v>
      </c>
      <c r="B14" s="3" t="s">
        <v>152</v>
      </c>
      <c r="C14" s="3" t="s">
        <v>153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157</v>
      </c>
      <c r="B15" s="3" t="s">
        <v>154</v>
      </c>
      <c r="C15" s="3" t="s">
        <v>155</v>
      </c>
      <c r="D15" s="4">
        <v>500</v>
      </c>
      <c r="E15" s="4">
        <v>22000</v>
      </c>
      <c r="F15" s="4">
        <v>11000000</v>
      </c>
    </row>
    <row r="18" spans="1:6" x14ac:dyDescent="0.4">
      <c r="A18" s="44" t="s">
        <v>142</v>
      </c>
      <c r="B18" t="s">
        <v>222</v>
      </c>
    </row>
    <row r="20" spans="1:6" x14ac:dyDescent="0.4">
      <c r="B20" s="44" t="s">
        <v>225</v>
      </c>
    </row>
    <row r="21" spans="1:6" x14ac:dyDescent="0.4">
      <c r="A21" s="44" t="s">
        <v>223</v>
      </c>
      <c r="B21" t="s">
        <v>150</v>
      </c>
      <c r="C21" t="s">
        <v>152</v>
      </c>
      <c r="D21" t="s">
        <v>154</v>
      </c>
      <c r="E21" t="s">
        <v>148</v>
      </c>
      <c r="F21" t="s">
        <v>224</v>
      </c>
    </row>
    <row r="22" spans="1:6" x14ac:dyDescent="0.4">
      <c r="A22" s="45" t="s">
        <v>149</v>
      </c>
      <c r="B22" s="46"/>
      <c r="C22" s="46"/>
      <c r="D22" s="46"/>
      <c r="E22" s="46"/>
      <c r="F22" s="46"/>
    </row>
    <row r="23" spans="1:6" x14ac:dyDescent="0.4">
      <c r="A23" s="20" t="s">
        <v>227</v>
      </c>
      <c r="B23" s="46" t="s">
        <v>230</v>
      </c>
      <c r="C23" s="46">
        <v>21000</v>
      </c>
      <c r="D23" s="46" t="s">
        <v>230</v>
      </c>
      <c r="E23" s="46">
        <v>19000</v>
      </c>
      <c r="F23" s="46">
        <v>19666.666666666668</v>
      </c>
    </row>
    <row r="24" spans="1:6" x14ac:dyDescent="0.4">
      <c r="A24" s="20" t="s">
        <v>229</v>
      </c>
      <c r="B24" s="46" t="s">
        <v>230</v>
      </c>
      <c r="C24" s="46">
        <v>31500000</v>
      </c>
      <c r="D24" s="46" t="s">
        <v>230</v>
      </c>
      <c r="E24" s="46">
        <v>22800000</v>
      </c>
      <c r="F24" s="46">
        <v>25700000</v>
      </c>
    </row>
    <row r="25" spans="1:6" x14ac:dyDescent="0.4">
      <c r="A25" s="45" t="s">
        <v>151</v>
      </c>
      <c r="B25" s="46"/>
      <c r="C25" s="46"/>
      <c r="D25" s="46"/>
      <c r="E25" s="46"/>
      <c r="F25" s="46"/>
    </row>
    <row r="26" spans="1:6" x14ac:dyDescent="0.4">
      <c r="A26" s="20" t="s">
        <v>227</v>
      </c>
      <c r="B26" s="46">
        <v>17500</v>
      </c>
      <c r="C26" s="46" t="s">
        <v>230</v>
      </c>
      <c r="D26" s="46" t="s">
        <v>230</v>
      </c>
      <c r="E26" s="46">
        <v>22000</v>
      </c>
      <c r="F26" s="46">
        <v>19000</v>
      </c>
    </row>
    <row r="27" spans="1:6" x14ac:dyDescent="0.4">
      <c r="A27" s="20" t="s">
        <v>229</v>
      </c>
      <c r="B27" s="46">
        <v>24500000</v>
      </c>
      <c r="C27" s="46" t="s">
        <v>230</v>
      </c>
      <c r="D27" s="46" t="s">
        <v>230</v>
      </c>
      <c r="E27" s="46">
        <v>26400000</v>
      </c>
      <c r="F27" s="46">
        <v>25133333.333333332</v>
      </c>
    </row>
    <row r="28" spans="1:6" x14ac:dyDescent="0.4">
      <c r="A28" s="45" t="s">
        <v>153</v>
      </c>
      <c r="B28" s="46"/>
      <c r="C28" s="46"/>
      <c r="D28" s="46"/>
      <c r="E28" s="46"/>
      <c r="F28" s="46"/>
    </row>
    <row r="29" spans="1:6" x14ac:dyDescent="0.4">
      <c r="A29" s="20" t="s">
        <v>227</v>
      </c>
      <c r="B29" s="46">
        <v>18000</v>
      </c>
      <c r="C29" s="46">
        <v>16500</v>
      </c>
      <c r="D29" s="46" t="s">
        <v>230</v>
      </c>
      <c r="E29" s="46" t="s">
        <v>230</v>
      </c>
      <c r="F29" s="46">
        <v>17000</v>
      </c>
    </row>
    <row r="30" spans="1:6" x14ac:dyDescent="0.4">
      <c r="A30" s="20" t="s">
        <v>229</v>
      </c>
      <c r="B30" s="46">
        <v>25200000</v>
      </c>
      <c r="C30" s="46">
        <v>24750000</v>
      </c>
      <c r="D30" s="46" t="s">
        <v>230</v>
      </c>
      <c r="E30" s="46" t="s">
        <v>230</v>
      </c>
      <c r="F30" s="46">
        <v>24900000</v>
      </c>
    </row>
    <row r="31" spans="1:6" x14ac:dyDescent="0.4">
      <c r="A31" s="45" t="s">
        <v>155</v>
      </c>
      <c r="B31" s="46"/>
      <c r="C31" s="46"/>
      <c r="D31" s="46"/>
      <c r="E31" s="46"/>
      <c r="F31" s="46"/>
    </row>
    <row r="32" spans="1:6" x14ac:dyDescent="0.4">
      <c r="A32" s="20" t="s">
        <v>227</v>
      </c>
      <c r="B32" s="46" t="s">
        <v>230</v>
      </c>
      <c r="C32" s="46" t="s">
        <v>230</v>
      </c>
      <c r="D32" s="46">
        <v>25666.666666666668</v>
      </c>
      <c r="E32" s="46" t="s">
        <v>230</v>
      </c>
      <c r="F32" s="46">
        <v>25666.666666666668</v>
      </c>
    </row>
    <row r="33" spans="1:6" x14ac:dyDescent="0.4">
      <c r="A33" s="20" t="s">
        <v>229</v>
      </c>
      <c r="B33" s="46" t="s">
        <v>230</v>
      </c>
      <c r="C33" s="46" t="s">
        <v>230</v>
      </c>
      <c r="D33" s="46">
        <v>12833333.333333334</v>
      </c>
      <c r="E33" s="46" t="s">
        <v>230</v>
      </c>
      <c r="F33" s="46">
        <v>12833333.333333334</v>
      </c>
    </row>
    <row r="34" spans="1:6" x14ac:dyDescent="0.4">
      <c r="A34" s="45" t="s">
        <v>226</v>
      </c>
      <c r="B34" s="46">
        <v>17666.666666666668</v>
      </c>
      <c r="C34" s="46">
        <v>18000</v>
      </c>
      <c r="D34" s="46">
        <v>25666.666666666668</v>
      </c>
      <c r="E34" s="46">
        <v>20000</v>
      </c>
      <c r="F34" s="46">
        <v>20333.333333333332</v>
      </c>
    </row>
    <row r="35" spans="1:6" x14ac:dyDescent="0.4">
      <c r="A35" s="45" t="s">
        <v>228</v>
      </c>
      <c r="B35" s="46">
        <v>24733333.333333332</v>
      </c>
      <c r="C35" s="46">
        <v>27000000</v>
      </c>
      <c r="D35" s="46">
        <v>12833333.333333334</v>
      </c>
      <c r="E35" s="46">
        <v>24000000</v>
      </c>
      <c r="F35" s="46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D14" sqref="D14:D15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14" t="s">
        <v>158</v>
      </c>
      <c r="B1" s="14"/>
      <c r="C1" s="14"/>
      <c r="D1" s="14"/>
      <c r="E1" s="14"/>
      <c r="F1" s="14"/>
    </row>
    <row r="3" spans="1:6" x14ac:dyDescent="0.4">
      <c r="A3" s="47" t="s">
        <v>159</v>
      </c>
      <c r="B3" s="48" t="s">
        <v>160</v>
      </c>
      <c r="C3" s="48" t="s">
        <v>161</v>
      </c>
      <c r="D3" s="48" t="s">
        <v>162</v>
      </c>
      <c r="E3" s="48" t="s">
        <v>163</v>
      </c>
      <c r="F3" s="48" t="s">
        <v>164</v>
      </c>
    </row>
    <row r="4" spans="1:6" x14ac:dyDescent="0.4">
      <c r="A4" s="3" t="s">
        <v>165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166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167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168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169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170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171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172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173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9" workbookViewId="0">
      <selection activeCell="K15" sqref="K15"/>
    </sheetView>
  </sheetViews>
  <sheetFormatPr defaultRowHeight="17.399999999999999" x14ac:dyDescent="0.4"/>
  <sheetData>
    <row r="1" spans="1:7" ht="21" x14ac:dyDescent="0.4">
      <c r="A1" s="14" t="s">
        <v>174</v>
      </c>
      <c r="B1" s="14"/>
      <c r="C1" s="14"/>
      <c r="D1" s="14"/>
      <c r="E1" s="14"/>
      <c r="F1" s="14"/>
      <c r="G1" s="14"/>
    </row>
    <row r="3" spans="1:7" x14ac:dyDescent="0.4">
      <c r="A3" s="3" t="s">
        <v>110</v>
      </c>
      <c r="B3" s="3" t="s">
        <v>111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</row>
    <row r="4" spans="1:7" x14ac:dyDescent="0.4">
      <c r="A4" s="3" t="s">
        <v>180</v>
      </c>
      <c r="B4" s="3" t="s">
        <v>113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181</v>
      </c>
      <c r="B5" s="3" t="s">
        <v>112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182</v>
      </c>
      <c r="B6" s="3" t="s">
        <v>113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183</v>
      </c>
      <c r="B7" s="3" t="s">
        <v>113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184</v>
      </c>
      <c r="B8" s="3" t="s">
        <v>112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185</v>
      </c>
      <c r="B9" s="3" t="s">
        <v>113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186</v>
      </c>
      <c r="B10" s="3" t="s">
        <v>113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187</v>
      </c>
      <c r="B11" s="3" t="s">
        <v>112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188</v>
      </c>
      <c r="B12" s="3" t="s">
        <v>113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189</v>
      </c>
      <c r="B13" s="3" t="s">
        <v>112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190</v>
      </c>
      <c r="B14" s="3" t="s">
        <v>113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191</v>
      </c>
      <c r="B15" s="3" t="s">
        <v>112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성민 권</cp:lastModifiedBy>
  <dcterms:created xsi:type="dcterms:W3CDTF">2023-12-05T07:56:06Z</dcterms:created>
  <dcterms:modified xsi:type="dcterms:W3CDTF">2026-03-01T00:19:51Z</dcterms:modified>
</cp:coreProperties>
</file>