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3B5E60-01F7-4EFC-9779-9D9A00CD8736}" xr6:coauthVersionLast="47" xr6:coauthVersionMax="47" xr10:uidLastSave="{00000000-0000-0000-0000-000000000000}"/>
  <bookViews>
    <workbookView xWindow="-110" yWindow="-110" windowWidth="25820" windowHeight="15500" activeTab="7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0" i="4"/>
  <c r="D34" i="4"/>
  <c r="D32" i="4"/>
  <c r="D31" i="4"/>
  <c r="D33" i="4"/>
  <c r="D35" i="4"/>
  <c r="D36" i="4"/>
  <c r="D37" i="4"/>
  <c r="D38" i="4"/>
  <c r="D39" i="4"/>
  <c r="J17" i="4"/>
  <c r="D17" i="4"/>
  <c r="J7" i="4"/>
  <c r="J4" i="4"/>
  <c r="J5" i="4"/>
  <c r="J6" i="4"/>
  <c r="J8" i="4"/>
  <c r="J9" i="4"/>
  <c r="J10" i="4"/>
  <c r="J11" i="4"/>
  <c r="J12" i="4"/>
  <c r="J13" i="4"/>
  <c r="J3" i="4"/>
  <c r="E13" i="4"/>
  <c r="A19" i="9"/>
  <c r="F4" i="9"/>
  <c r="G4" i="9"/>
  <c r="B20" i="9" s="1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<sst xmlns="http://schemas.openxmlformats.org/spreadsheetml/2006/main" count="384" uniqueCount="253">
  <si>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</si>
  <si>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</si>
  <si>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</si>
  <si>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</si>
  <si>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</si>
  <si>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</si>
  <si>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</si>
  <si>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</si>
  <si>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</si>
  <si>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</si>
  <si>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</si>
  <si>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</si>
  <si>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</si>
  <si>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</si>
  <si>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</si>
  <si>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</si>
  <si>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</si>
  <si>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</si>
  <si>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</si>
  <si>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</si>
  <si>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</si>
  <si>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</si>
  <si>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</si>
  <si>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</si>
  <si>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</si>
  <si>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</si>
  <si>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</si>
  <si>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</si>
  <si>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</si>
  <si>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</si>
  <si>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</si>
  <si>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</si>
  <si>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</si>
  <si>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</si>
  <si>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</si>
  <si>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</si>
  <si>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</si>
  <si>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</si>
  <si>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</si>
  <si>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</si>
  <si>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</si>
  <si>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</si>
  <si>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</si>
  <si>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</si>
  <si>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</si>
  <si>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</si>
  <si>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</si>
  <si>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</si>
  <si>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</si>
  <si>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</si>
  <si>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</si>
  <si>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</si>
  <si>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</si>
  <si>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</si>
  <si>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</si>
  <si>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</si>
  <si>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</si>
  <si>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</si>
  <si>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</si>
  <si>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</si>
  <si>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</si>
  <si>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</si>
  <si>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</si>
  <si>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</si>
  <si>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</si>
  <si>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</si>
  <si>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</si>
  <si>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</si>
  <si>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</si>
  <si>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</si>
  <si>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</si>
  <si>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</si>
  <si>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</si>
  <si>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</si>
  <si>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</si>
  <si>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</si>
  <si>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</si>
  <si>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</si>
  <si>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</si>
  <si>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</si>
  <si>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</si>
  <si>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</si>
  <si>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</si>
  <si>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</si>
  <si>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</si>
  <si>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</si>
  <si>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</si>
  <si>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</si>
  <si>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</si>
  <si>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</si>
  <si>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</si>
  <si>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</si>
  <si>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</si>
  <si>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</si>
  <si>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</si>
  <si>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</si>
  <si>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</si>
  <si>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</si>
  <si>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</si>
  <si>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</si>
  <si>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</si>
  <si>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</si>
  <si>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</si>
  <si>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</si>
  <si>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</si>
  <si>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</si>
  <si>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</si>
  <si>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</si>
  <si>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</si>
  <si>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</si>
  <si>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</si>
  <si>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</si>
  <si>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</si>
  <si>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</si>
  <si>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</si>
  <si>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</si>
  <si>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</si>
  <si>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</si>
  <si>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</si>
  <si>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</si>
  <si>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</si>
  <si>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</si>
  <si>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</si>
  <si>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</si>
  <si>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</si>
  <si>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</si>
  <si>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</si>
  <si>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</si>
  <si>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</si>
  <si>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</si>
  <si>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</si>
  <si>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</si>
  <si>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</si>
  <si>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</si>
  <si>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</si>
  <si>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</si>
  <si>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</si>
  <si>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</si>
  <si>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</si>
  <si>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</si>
  <si>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</si>
  <si>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</si>
  <si>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</si>
  <si>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</si>
  <si>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</si>
  <si>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</si>
  <si>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</si>
  <si>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</si>
  <si>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</si>
  <si>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</si>
  <si>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</si>
  <si>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</si>
  <si>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</si>
  <si>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</si>
  <si>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</si>
  <si>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</si>
  <si>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</si>
  <si>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</si>
  <si>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</si>
  <si>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</si>
  <si>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</si>
  <si>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</si>
  <si>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</si>
  <si>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</si>
  <si>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</si>
  <si>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</si>
  <si>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</si>
  <si>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</si>
  <si>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</si>
  <si>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</si>
  <si>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</si>
  <si>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</si>
  <si>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</si>
  <si>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</si>
  <si>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</si>
  <si>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</si>
  <si>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</si>
  <si>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</si>
  <si>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</si>
  <si>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</si>
  <si>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</si>
  <si>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</si>
  <si>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</si>
  <si>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</si>
  <si>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</si>
  <si>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</si>
  <si>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</si>
  <si>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</si>
  <si>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</si>
  <si>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</si>
  <si>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</si>
  <si>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</si>
  <si>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</si>
  <si>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</si>
  <si>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</si>
  <si>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</si>
  <si>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</si>
  <si>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</si>
  <si>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</si>
  <si>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</si>
  <si>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</si>
  <si>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</si>
  <si>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</si>
  <si>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</si>
  <si>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</si>
  <si>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</si>
  <si>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</si>
  <si>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</si>
  <si>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</si>
  <si>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</si>
  <si>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</si>
  <si>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</si>
  <si>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</si>
  <si>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</si>
  <si>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</si>
  <si>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</si>
  <si>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</si>
  <si>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</si>
  <si>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</si>
  <si>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</si>
  <si>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</si>
  <si>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</si>
  <si>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</si>
  <si>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</si>
  <si>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</si>
  <si>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</si>
  <si>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</si>
  <si>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</si>
  <si>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</si>
  <si>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</si>
  <si>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</si>
  <si>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비율 조건</t>
    <phoneticPr fontId="2" type="noConversion"/>
  </si>
  <si>
    <t>미만 조건</t>
    <phoneticPr fontId="2" type="noConversion"/>
  </si>
  <si>
    <t>타이어단가</t>
  </si>
  <si>
    <t>타이어미수금</t>
  </si>
  <si>
    <t>제품단가인상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</si>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</sst>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,,&quot;백만원&quot;"/>
    <numFmt numFmtId="179" formatCode="&quot;₩&quot;#,##0_);[Red]\(&quot;₩&quot;#,##0\)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2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98700" y="2857500"/>
          <a:ext cx="806450" cy="64770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0.828757291667" createdVersion="7" refreshedVersion="7" minRefreshableVersion="3" recordCount="12" xr:uid="{83F255A1-D221-4786-8D50-E07E920574A7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8B7A09-1F83-4BC4-B42F-AF3629D787D9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5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45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45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45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45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45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sqref="A1:F1"/>
    </sheetView>
  </sheetViews>
  <sheetFormatPr defaultRowHeight="17" x14ac:dyDescent="0.45"/>
  <cols>
    <col min="3" max="3" width="9.58203125" bestFit="1" customWidth="1"/>
    <col min="6" max="6" width="10.75" bestFit="1" customWidth="1"/>
  </cols>
  <sheetData>
    <row r="1" spans="1:6" ht="21" x14ac:dyDescent="0.45">
      <c r="A1" s="47" t="s">
        <v>1</v>
      </c>
      <c r="B1" s="47"/>
      <c r="C1" s="47"/>
      <c r="D1" s="47"/>
      <c r="E1" s="47"/>
      <c r="F1" s="47"/>
    </row>
    <row r="2" spans="1:6" x14ac:dyDescent="0.45">
      <c r="E2" s="1" t="s">
        <v>2</v>
      </c>
      <c r="F2" s="14">
        <v>45946</v>
      </c>
    </row>
    <row r="3" spans="1:6" ht="17.5" thickBot="1" x14ac:dyDescent="0.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7.5" thickTop="1" x14ac:dyDescent="0.45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45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5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5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5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5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5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5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5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5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5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45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sqref="A1:G1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48" t="s">
        <v>193</v>
      </c>
      <c r="B1" s="48"/>
      <c r="C1" s="48"/>
      <c r="D1" s="48"/>
      <c r="E1" s="48"/>
      <c r="F1" s="48"/>
      <c r="G1" s="48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3" t="s">
        <v>232</v>
      </c>
      <c r="B18" s="3" t="s">
        <v>231</v>
      </c>
      <c r="C18" s="1"/>
      <c r="D18" s="1"/>
      <c r="E18" s="1"/>
      <c r="F18" s="1"/>
      <c r="G18" s="1"/>
    </row>
    <row r="19" spans="1:7" x14ac:dyDescent="0.45">
      <c r="A19" s="3" t="b">
        <f>E4&lt;D4</f>
        <v>0</v>
      </c>
      <c r="B19" s="3"/>
      <c r="C19" s="1"/>
      <c r="D19" s="1"/>
      <c r="E19" s="1"/>
      <c r="F19" s="1"/>
      <c r="G19" s="1"/>
    </row>
    <row r="20" spans="1:7" x14ac:dyDescent="0.45">
      <c r="A20" s="3"/>
      <c r="B20" s="3" t="b">
        <f>G4&gt;=90%</f>
        <v>0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5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5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5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5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5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5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K39"/>
  <sheetViews>
    <sheetView workbookViewId="0">
      <selection activeCell="K17" sqref="K17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10.58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>(2000+MID(I7,5,2))-YEAR(H7)</f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49" t="s">
        <v>82</v>
      </c>
      <c r="B13" s="50"/>
      <c r="C13" s="50"/>
      <c r="D13" s="51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1" x14ac:dyDescent="0.45">
      <c r="A17" s="3" t="s">
        <v>97</v>
      </c>
      <c r="B17" s="10">
        <v>45752</v>
      </c>
      <c r="C17" s="3">
        <v>4</v>
      </c>
      <c r="D17" s="3">
        <f>WORKDAY(B17,C17)</f>
        <v>45757</v>
      </c>
      <c r="G17" s="3" t="s">
        <v>98</v>
      </c>
      <c r="H17" s="12">
        <v>0.375</v>
      </c>
      <c r="I17" s="12">
        <v>0.47916666666666669</v>
      </c>
      <c r="J17" s="12">
        <f>IF(RIGHT(G17,1)="C",I17-H17+10)</f>
        <v>10.104166666666666</v>
      </c>
    </row>
    <row r="18" spans="1:11" x14ac:dyDescent="0.45">
      <c r="A18" s="3" t="s">
        <v>99</v>
      </c>
      <c r="B18" s="10">
        <v>45752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  <c r="K18" s="24"/>
    </row>
    <row r="19" spans="1:11" x14ac:dyDescent="0.45">
      <c r="A19" s="3" t="s">
        <v>101</v>
      </c>
      <c r="B19" s="10">
        <v>45754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1" x14ac:dyDescent="0.45">
      <c r="A20" s="3" t="s">
        <v>103</v>
      </c>
      <c r="B20" s="10">
        <v>45757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1" x14ac:dyDescent="0.45">
      <c r="A21" s="3" t="s">
        <v>104</v>
      </c>
      <c r="B21" s="10">
        <v>45757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1" x14ac:dyDescent="0.45">
      <c r="A22" s="3" t="s">
        <v>105</v>
      </c>
      <c r="B22" s="10">
        <v>45757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1" x14ac:dyDescent="0.45">
      <c r="A23" s="3" t="s">
        <v>106</v>
      </c>
      <c r="B23" s="10">
        <v>45759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1" x14ac:dyDescent="0.45">
      <c r="A24" s="3" t="s">
        <v>107</v>
      </c>
      <c r="B24" s="10">
        <v>45759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1" x14ac:dyDescent="0.45">
      <c r="A25" s="3" t="s">
        <v>108</v>
      </c>
      <c r="B25" s="10">
        <v>45761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1" x14ac:dyDescent="0.45">
      <c r="A26" s="3" t="s">
        <v>109</v>
      </c>
      <c r="B26" s="10">
        <v>45761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1" x14ac:dyDescent="0.45">
      <c r="A28" s="8" t="s">
        <v>110</v>
      </c>
      <c r="B28" s="7" t="s">
        <v>194</v>
      </c>
    </row>
    <row r="29" spans="1:11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1" x14ac:dyDescent="0.45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  <c r="E30" s="25"/>
    </row>
    <row r="31" spans="1:11" x14ac:dyDescent="0.45">
      <c r="A31" s="3" t="s">
        <v>200</v>
      </c>
      <c r="B31" s="13">
        <v>1.3</v>
      </c>
      <c r="C31" s="13">
        <v>0.9</v>
      </c>
      <c r="D31" s="3" t="str">
        <f t="shared" ref="D31:D39" si="1">CHOOSE(INT(AVERAGE(B31:C31)),"우수","보통","주의")</f>
        <v>우수</v>
      </c>
      <c r="E31" s="25"/>
    </row>
    <row r="32" spans="1:11" x14ac:dyDescent="0.45">
      <c r="A32" s="3" t="s">
        <v>201</v>
      </c>
      <c r="B32" s="13">
        <v>2.1</v>
      </c>
      <c r="C32" s="13">
        <v>2.2000000000000002</v>
      </c>
      <c r="D32" s="3" t="str">
        <f>CHOOSE(INT(AVERAGE(B32:C32)),"우수","보통","주의")</f>
        <v>보통</v>
      </c>
      <c r="E32" s="25"/>
    </row>
    <row r="33" spans="1:5" x14ac:dyDescent="0.45">
      <c r="A33" s="3" t="s">
        <v>202</v>
      </c>
      <c r="B33" s="13">
        <v>3.2</v>
      </c>
      <c r="C33" s="13">
        <v>3</v>
      </c>
      <c r="D33" s="3" t="str">
        <f t="shared" si="1"/>
        <v>주의</v>
      </c>
      <c r="E33" s="25"/>
    </row>
    <row r="34" spans="1:5" x14ac:dyDescent="0.45">
      <c r="A34" s="3" t="s">
        <v>203</v>
      </c>
      <c r="B34" s="13">
        <v>1.4</v>
      </c>
      <c r="C34" s="13">
        <v>1.1000000000000001</v>
      </c>
      <c r="D34" s="3" t="str">
        <f>CHOOSE(INT(AVERAGE(B34:C34)),"우수","보통","주의")</f>
        <v>우수</v>
      </c>
      <c r="E34" s="25"/>
    </row>
    <row r="35" spans="1:5" x14ac:dyDescent="0.45">
      <c r="A35" s="3" t="s">
        <v>204</v>
      </c>
      <c r="B35" s="13">
        <v>0.9</v>
      </c>
      <c r="C35" s="13">
        <v>1.2</v>
      </c>
      <c r="D35" s="3" t="str">
        <f t="shared" si="1"/>
        <v>우수</v>
      </c>
      <c r="E35" s="25"/>
    </row>
    <row r="36" spans="1:5" x14ac:dyDescent="0.45">
      <c r="A36" s="3" t="s">
        <v>205</v>
      </c>
      <c r="B36" s="13">
        <v>2.2000000000000002</v>
      </c>
      <c r="C36" s="13">
        <v>2</v>
      </c>
      <c r="D36" s="3" t="str">
        <f t="shared" si="1"/>
        <v>보통</v>
      </c>
      <c r="E36" s="25"/>
    </row>
    <row r="37" spans="1:5" x14ac:dyDescent="0.45">
      <c r="A37" s="3" t="s">
        <v>206</v>
      </c>
      <c r="B37" s="13">
        <v>2</v>
      </c>
      <c r="C37" s="13">
        <v>1.7</v>
      </c>
      <c r="D37" s="3" t="str">
        <f t="shared" si="1"/>
        <v>우수</v>
      </c>
      <c r="E37" s="25"/>
    </row>
    <row r="38" spans="1:5" x14ac:dyDescent="0.45">
      <c r="A38" s="3" t="s">
        <v>207</v>
      </c>
      <c r="B38" s="13">
        <v>2.9</v>
      </c>
      <c r="C38" s="13">
        <v>3.3</v>
      </c>
      <c r="D38" s="3" t="str">
        <f t="shared" si="1"/>
        <v>주의</v>
      </c>
      <c r="E38" s="25"/>
    </row>
    <row r="39" spans="1:5" x14ac:dyDescent="0.45">
      <c r="A39" s="3" t="s">
        <v>208</v>
      </c>
      <c r="B39" s="13">
        <v>0.8</v>
      </c>
      <c r="C39" s="13">
        <v>1.3</v>
      </c>
      <c r="D39" s="3" t="str">
        <f t="shared" si="1"/>
        <v>우수</v>
      </c>
      <c r="E39" s="25"/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1380-5401-4604-B63E-0F60EBFEB189}">
  <sheetPr>
    <outlinePr summaryBelow="0"/>
  </sheetPr>
  <dimension ref="B1:F11"/>
  <sheetViews>
    <sheetView showGridLines="0" workbookViewId="0">
      <selection activeCell="C6" sqref="C6"/>
    </sheetView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0" t="s">
        <v>237</v>
      </c>
      <c r="C2" s="31"/>
      <c r="D2" s="37"/>
      <c r="E2" s="37"/>
      <c r="F2" s="37"/>
    </row>
    <row r="3" spans="2:6" collapsed="1" x14ac:dyDescent="0.45">
      <c r="B3" s="29"/>
      <c r="C3" s="29"/>
      <c r="D3" s="38" t="s">
        <v>239</v>
      </c>
      <c r="E3" s="38" t="s">
        <v>235</v>
      </c>
      <c r="F3" s="38" t="s">
        <v>236</v>
      </c>
    </row>
    <row r="4" spans="2:6" hidden="1" outlineLevel="1" x14ac:dyDescent="0.45">
      <c r="B4" s="33"/>
      <c r="C4" s="33"/>
      <c r="D4" s="26"/>
      <c r="E4" s="40"/>
      <c r="F4" s="40"/>
    </row>
    <row r="5" spans="2:6" x14ac:dyDescent="0.45">
      <c r="B5" s="34" t="s">
        <v>238</v>
      </c>
      <c r="C5" s="35"/>
      <c r="D5" s="32"/>
      <c r="E5" s="32"/>
      <c r="F5" s="32"/>
    </row>
    <row r="6" spans="2:6" outlineLevel="1" x14ac:dyDescent="0.45">
      <c r="B6" s="33"/>
      <c r="C6" s="33" t="s">
        <v>233</v>
      </c>
      <c r="D6" s="27">
        <v>65000</v>
      </c>
      <c r="E6" s="39">
        <v>75000</v>
      </c>
      <c r="F6" s="39">
        <v>55000</v>
      </c>
    </row>
    <row r="7" spans="2:6" x14ac:dyDescent="0.45">
      <c r="B7" s="34" t="s">
        <v>240</v>
      </c>
      <c r="C7" s="35"/>
      <c r="D7" s="32"/>
      <c r="E7" s="32"/>
      <c r="F7" s="32"/>
    </row>
    <row r="8" spans="2:6" ht="17.5" outlineLevel="1" thickBot="1" x14ac:dyDescent="0.5">
      <c r="B8" s="36"/>
      <c r="C8" s="36" t="s">
        <v>234</v>
      </c>
      <c r="D8" s="28">
        <v>800000</v>
      </c>
      <c r="E8" s="28">
        <v>1200000</v>
      </c>
      <c r="F8" s="28">
        <v>400000</v>
      </c>
    </row>
    <row r="9" spans="2:6" x14ac:dyDescent="0.45">
      <c r="B9" t="s">
        <v>241</v>
      </c>
    </row>
    <row r="10" spans="2:6" x14ac:dyDescent="0.45">
      <c r="B10" t="s">
        <v>242</v>
      </c>
    </row>
    <row r="11" spans="2:6" x14ac:dyDescent="0.45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48" t="s">
        <v>115</v>
      </c>
      <c r="B1" s="48"/>
      <c r="C1" s="48"/>
      <c r="D1" s="48"/>
      <c r="E1" s="48"/>
      <c r="F1" s="48"/>
      <c r="G1" s="48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>
      <inputCells r="D10" val="75000" numFmtId="41"/>
    </scenario>
    <scenario name="제품단가인하" locked="1" count="1" user="user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7" workbookViewId="0">
      <selection activeCell="A34" sqref="A34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3.5" bestFit="1" customWidth="1"/>
    <col min="8" max="8" width="10.58203125" bestFit="1" customWidth="1"/>
    <col min="9" max="9" width="12.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48" t="s">
        <v>142</v>
      </c>
      <c r="B1" s="48"/>
      <c r="C1" s="48"/>
      <c r="D1" s="48"/>
      <c r="E1" s="48"/>
      <c r="F1" s="48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41" t="s">
        <v>143</v>
      </c>
      <c r="B18" t="s">
        <v>244</v>
      </c>
    </row>
    <row r="20" spans="1:6" x14ac:dyDescent="0.45">
      <c r="B20" s="41" t="s">
        <v>247</v>
      </c>
    </row>
    <row r="21" spans="1:6" x14ac:dyDescent="0.45">
      <c r="A21" s="41" t="s">
        <v>245</v>
      </c>
      <c r="B21" t="s">
        <v>151</v>
      </c>
      <c r="C21" t="s">
        <v>153</v>
      </c>
      <c r="D21" t="s">
        <v>155</v>
      </c>
      <c r="E21" t="s">
        <v>149</v>
      </c>
      <c r="F21" t="s">
        <v>246</v>
      </c>
    </row>
    <row r="22" spans="1:6" x14ac:dyDescent="0.45">
      <c r="A22" s="42" t="s">
        <v>150</v>
      </c>
      <c r="B22" s="44"/>
      <c r="C22" s="44"/>
      <c r="D22" s="44"/>
      <c r="E22" s="44"/>
      <c r="F22" s="44"/>
    </row>
    <row r="23" spans="1:6" x14ac:dyDescent="0.45">
      <c r="A23" s="43" t="s">
        <v>249</v>
      </c>
      <c r="B23" s="44" t="s">
        <v>252</v>
      </c>
      <c r="C23" s="44">
        <v>21000</v>
      </c>
      <c r="D23" s="44" t="s">
        <v>252</v>
      </c>
      <c r="E23" s="44">
        <v>19000</v>
      </c>
      <c r="F23" s="44">
        <v>19666.666666666668</v>
      </c>
    </row>
    <row r="24" spans="1:6" x14ac:dyDescent="0.45">
      <c r="A24" s="43" t="s">
        <v>251</v>
      </c>
      <c r="B24" s="44" t="s">
        <v>252</v>
      </c>
      <c r="C24" s="44">
        <v>31500000</v>
      </c>
      <c r="D24" s="44" t="s">
        <v>252</v>
      </c>
      <c r="E24" s="44">
        <v>22800000</v>
      </c>
      <c r="F24" s="44">
        <v>25700000</v>
      </c>
    </row>
    <row r="25" spans="1:6" x14ac:dyDescent="0.45">
      <c r="A25" s="42" t="s">
        <v>152</v>
      </c>
      <c r="B25" s="44"/>
      <c r="C25" s="44"/>
      <c r="D25" s="44"/>
      <c r="E25" s="44"/>
      <c r="F25" s="44"/>
    </row>
    <row r="26" spans="1:6" x14ac:dyDescent="0.45">
      <c r="A26" s="43" t="s">
        <v>249</v>
      </c>
      <c r="B26" s="44">
        <v>17500</v>
      </c>
      <c r="C26" s="44" t="s">
        <v>252</v>
      </c>
      <c r="D26" s="44" t="s">
        <v>252</v>
      </c>
      <c r="E26" s="44">
        <v>22000</v>
      </c>
      <c r="F26" s="44">
        <v>19000</v>
      </c>
    </row>
    <row r="27" spans="1:6" x14ac:dyDescent="0.45">
      <c r="A27" s="43" t="s">
        <v>251</v>
      </c>
      <c r="B27" s="44">
        <v>24500000</v>
      </c>
      <c r="C27" s="44" t="s">
        <v>252</v>
      </c>
      <c r="D27" s="44" t="s">
        <v>252</v>
      </c>
      <c r="E27" s="44">
        <v>26400000</v>
      </c>
      <c r="F27" s="44">
        <v>25133333.333333332</v>
      </c>
    </row>
    <row r="28" spans="1:6" x14ac:dyDescent="0.45">
      <c r="A28" s="42" t="s">
        <v>154</v>
      </c>
      <c r="B28" s="44"/>
      <c r="C28" s="44"/>
      <c r="D28" s="44"/>
      <c r="E28" s="44"/>
      <c r="F28" s="44"/>
    </row>
    <row r="29" spans="1:6" x14ac:dyDescent="0.45">
      <c r="A29" s="43" t="s">
        <v>249</v>
      </c>
      <c r="B29" s="44">
        <v>18000</v>
      </c>
      <c r="C29" s="44">
        <v>16500</v>
      </c>
      <c r="D29" s="44" t="s">
        <v>252</v>
      </c>
      <c r="E29" s="44" t="s">
        <v>252</v>
      </c>
      <c r="F29" s="44">
        <v>17000</v>
      </c>
    </row>
    <row r="30" spans="1:6" x14ac:dyDescent="0.45">
      <c r="A30" s="43" t="s">
        <v>251</v>
      </c>
      <c r="B30" s="44">
        <v>25200000</v>
      </c>
      <c r="C30" s="44">
        <v>24750000</v>
      </c>
      <c r="D30" s="44" t="s">
        <v>252</v>
      </c>
      <c r="E30" s="44" t="s">
        <v>252</v>
      </c>
      <c r="F30" s="44">
        <v>24900000</v>
      </c>
    </row>
    <row r="31" spans="1:6" x14ac:dyDescent="0.45">
      <c r="A31" s="42" t="s">
        <v>156</v>
      </c>
      <c r="B31" s="44"/>
      <c r="C31" s="44"/>
      <c r="D31" s="44"/>
      <c r="E31" s="44"/>
      <c r="F31" s="44"/>
    </row>
    <row r="32" spans="1:6" x14ac:dyDescent="0.45">
      <c r="A32" s="43" t="s">
        <v>249</v>
      </c>
      <c r="B32" s="44" t="s">
        <v>252</v>
      </c>
      <c r="C32" s="44" t="s">
        <v>252</v>
      </c>
      <c r="D32" s="44">
        <v>25666.666666666668</v>
      </c>
      <c r="E32" s="44" t="s">
        <v>252</v>
      </c>
      <c r="F32" s="44">
        <v>25666.666666666668</v>
      </c>
    </row>
    <row r="33" spans="1:6" x14ac:dyDescent="0.45">
      <c r="A33" s="43" t="s">
        <v>251</v>
      </c>
      <c r="B33" s="44" t="s">
        <v>252</v>
      </c>
      <c r="C33" s="44" t="s">
        <v>252</v>
      </c>
      <c r="D33" s="44">
        <v>12833333.333333334</v>
      </c>
      <c r="E33" s="44" t="s">
        <v>252</v>
      </c>
      <c r="F33" s="44">
        <v>12833333.333333334</v>
      </c>
    </row>
    <row r="34" spans="1:6" x14ac:dyDescent="0.45">
      <c r="A34" s="42" t="s">
        <v>248</v>
      </c>
      <c r="B34" s="44">
        <v>17666.666666666668</v>
      </c>
      <c r="C34" s="44">
        <v>18000</v>
      </c>
      <c r="D34" s="44">
        <v>25666.666666666668</v>
      </c>
      <c r="E34" s="44">
        <v>20000</v>
      </c>
      <c r="F34" s="44">
        <v>20333.333333333332</v>
      </c>
    </row>
    <row r="35" spans="1:6" x14ac:dyDescent="0.45">
      <c r="A35" s="42" t="s">
        <v>250</v>
      </c>
      <c r="B35" s="44">
        <v>24733333.333333332</v>
      </c>
      <c r="C35" s="44">
        <v>27000000</v>
      </c>
      <c r="D35" s="44">
        <v>12833333.333333334</v>
      </c>
      <c r="E35" s="44">
        <v>24000000</v>
      </c>
      <c r="F35" s="44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abSelected="1" workbookViewId="0">
      <selection sqref="A1:F1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48" t="s">
        <v>159</v>
      </c>
      <c r="B1" s="48"/>
      <c r="C1" s="48"/>
      <c r="D1" s="48"/>
      <c r="E1" s="48"/>
      <c r="F1" s="48"/>
    </row>
    <row r="3" spans="1:6" x14ac:dyDescent="0.45">
      <c r="A3" s="45" t="s">
        <v>160</v>
      </c>
      <c r="B3" s="46" t="s">
        <v>161</v>
      </c>
      <c r="C3" s="46" t="s">
        <v>162</v>
      </c>
      <c r="D3" s="46" t="s">
        <v>163</v>
      </c>
      <c r="E3" s="46" t="s">
        <v>164</v>
      </c>
      <c r="F3" s="46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sqref="A1:G1"/>
    </sheetView>
  </sheetViews>
  <sheetFormatPr defaultRowHeight="17" x14ac:dyDescent="0.45"/>
  <sheetData>
    <row r="1" spans="1:7" ht="21" x14ac:dyDescent="0.45">
      <c r="A1" s="48" t="s">
        <v>175</v>
      </c>
      <c r="B1" s="48"/>
      <c r="C1" s="48"/>
      <c r="D1" s="48"/>
      <c r="E1" s="48"/>
      <c r="F1" s="48"/>
      <c r="G1" s="48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예진</cp:lastModifiedBy>
  <dcterms:created xsi:type="dcterms:W3CDTF">2023-12-05T07:56:06Z</dcterms:created>
  <dcterms:modified xsi:type="dcterms:W3CDTF">2026-01-28T11:08:27Z</dcterms:modified>
</cp:coreProperties>
</file>