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mhtwp\Desktop\"/>
    </mc:Choice>
  </mc:AlternateContent>
  <xr:revisionPtr revIDLastSave="0" documentId="13_ncr:1_{7CD4F16E-ED5E-413C-827E-501556B50C63}" xr6:coauthVersionLast="47" xr6:coauthVersionMax="47" xr10:uidLastSave="{00000000-0000-0000-0000-000000000000}"/>
  <bookViews>
    <workbookView xWindow="-108" yWindow="-108" windowWidth="23256" windowHeight="12456" firstSheet="2" activeTab="6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'기본작업-3'!#REF!</definedName>
    <definedName name="_xleta.DAY" hidden="1" xlm="1">#NAME?</definedName>
    <definedName name="_xlnm.Criteria" localSheetId="2">'기본작업-3'!$B$20:$B$21</definedName>
    <definedName name="_xlnm.Extract" localSheetId="2">'기본작업-3'!#REF!</definedName>
    <definedName name="타이어단가">'분석작업-1'!$D$10</definedName>
    <definedName name="타이어미수금">'분석작업-1'!$G$10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4" l="1"/>
  <c r="D31" i="4"/>
  <c r="D32" i="4"/>
  <c r="D33" i="4"/>
  <c r="D34" i="4"/>
  <c r="D35" i="4"/>
  <c r="D36" i="4"/>
  <c r="D37" i="4"/>
  <c r="D38" i="4"/>
  <c r="D39" i="4"/>
  <c r="D30" i="4"/>
  <c r="L17" i="4"/>
  <c r="J17" i="4"/>
  <c r="D18" i="4"/>
  <c r="D20" i="4"/>
  <c r="D21" i="4"/>
  <c r="D22" i="4"/>
  <c r="D23" i="4"/>
  <c r="D24" i="4"/>
  <c r="D25" i="4"/>
  <c r="D26" i="4"/>
  <c r="D17" i="4"/>
  <c r="J4" i="4"/>
  <c r="J5" i="4"/>
  <c r="J6" i="4"/>
  <c r="J7" i="4"/>
  <c r="J8" i="4"/>
  <c r="J9" i="4"/>
  <c r="J10" i="4"/>
  <c r="J11" i="4"/>
  <c r="J12" i="4"/>
  <c r="J13" i="4"/>
  <c r="J3" i="4"/>
  <c r="E13" i="4"/>
  <c r="F5" i="7"/>
  <c r="F6" i="7"/>
  <c r="F7" i="7"/>
  <c r="F8" i="7"/>
  <c r="F9" i="7"/>
  <c r="F10" i="7"/>
  <c r="F11" i="7"/>
  <c r="F12" i="7"/>
  <c r="F4" i="7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7" i="8"/>
  <c r="G8" i="8"/>
  <c r="G9" i="8"/>
  <c r="G10" i="8"/>
  <c r="G11" i="8"/>
  <c r="G12" i="8"/>
  <c r="G13" i="8"/>
  <c r="G14" i="8"/>
  <c r="F5" i="8"/>
  <c r="G5" i="8" s="1"/>
  <c r="F6" i="8"/>
  <c r="G6" i="8" s="1"/>
  <c r="F7" i="8"/>
  <c r="F8" i="8"/>
  <c r="F9" i="8"/>
  <c r="F10" i="8"/>
  <c r="F11" i="8"/>
  <c r="F12" i="8"/>
  <c r="F13" i="8"/>
  <c r="F14" i="8"/>
  <c r="F15" i="8"/>
  <c r="G15" i="8" s="1"/>
  <c r="F4" i="8"/>
  <c r="G4" i="8" s="1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<sst xmlns="http://schemas.openxmlformats.org/spreadsheetml/2006/main" count="374" uniqueCount="255">
  <si>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</si>
  <si>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</si>
  <si>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</si>
  <si>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</si>
  <si>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</si>
  <si>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</si>
  <si>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</si>
  <si>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</si>
  <si>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</si>
  <si>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</si>
  <si>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</si>
  <si>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</si>
  <si>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</si>
  <si>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</si>
  <si>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</si>
  <si>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</si>
  <si>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</si>
  <si>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</si>
  <si>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</si>
  <si>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</si>
  <si>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</si>
  <si>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</si>
  <si>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</si>
  <si>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</si>
  <si>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</si>
  <si>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</si>
  <si>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</si>
  <si>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</si>
  <si>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</si>
  <si>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</si>
  <si>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</si>
  <si>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</si>
  <si>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</si>
  <si>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</si>
  <si>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</si>
  <si>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</si>
  <si>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</si>
  <si>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</si>
  <si>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</si>
  <si>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</si>
  <si>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</si>
  <si>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</si>
  <si>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</si>
  <si>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</si>
  <si>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</si>
  <si>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</si>
  <si>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</si>
  <si>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</si>
  <si>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</si>
  <si>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</si>
  <si>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</si>
  <si>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</si>
  <si>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</si>
  <si>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</si>
  <si>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</si>
  <si>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</si>
  <si>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</si>
  <si>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</si>
  <si>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</si>
  <si>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</si>
  <si>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</si>
  <si>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</si>
  <si>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</si>
  <si>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</si>
  <si>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</si>
  <si>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</si>
  <si>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</si>
  <si>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</si>
  <si>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</si>
  <si>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</si>
  <si>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</si>
  <si>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</si>
  <si>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</si>
  <si>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</si>
  <si>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</si>
  <si>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</si>
  <si>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</si>
  <si>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</si>
  <si>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</si>
  <si>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</si>
  <si>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</si>
  <si>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</si>
  <si>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</si>
  <si>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</si>
  <si>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</si>
  <si>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</si>
  <si>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</si>
  <si>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</si>
  <si>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</si>
  <si>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</si>
  <si>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</si>
  <si>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</si>
  <si>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</si>
  <si>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</si>
  <si>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</si>
  <si>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</si>
  <si>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</si>
  <si>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</si>
  <si>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</si>
  <si>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</si>
  <si>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</si>
  <si>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</si>
  <si>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</si>
  <si>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</si>
  <si>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</si>
  <si>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</si>
  <si>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</si>
  <si>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</si>
  <si>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</si>
  <si>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</si>
  <si>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</si>
  <si>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</si>
  <si>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</si>
  <si>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</si>
  <si>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</si>
  <si>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</si>
  <si>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</si>
  <si>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</si>
  <si>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</si>
  <si>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</si>
  <si>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</si>
  <si>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</si>
  <si>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</si>
  <si>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</si>
  <si>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</si>
  <si>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</si>
  <si>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</si>
  <si>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</si>
  <si>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</si>
  <si>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</si>
  <si>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</si>
  <si>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</si>
  <si>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</si>
  <si>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</si>
  <si>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</si>
  <si>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</si>
  <si>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</si>
  <si>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</si>
  <si>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</si>
  <si>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</si>
  <si>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</si>
  <si>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</si>
  <si>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</si>
  <si>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</si>
  <si>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</si>
  <si>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</si>
  <si>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</si>
  <si>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</si>
  <si>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</si>
  <si>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</si>
  <si>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</si>
  <si>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</si>
  <si>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</si>
  <si>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</si>
  <si>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</si>
  <si>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</si>
  <si>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</si>
  <si>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</si>
  <si>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</si>
  <si>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</si>
  <si>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</si>
  <si>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</si>
  <si>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</si>
  <si>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</si>
  <si>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</si>
  <si>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</si>
  <si>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</si>
  <si>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</si>
  <si>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</si>
  <si>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</si>
  <si>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</si>
  <si>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</si>
  <si>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</si>
  <si>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</si>
  <si>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</si>
  <si>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</si>
  <si>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</si>
  <si>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</si>
  <si>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</si>
  <si>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</si>
  <si>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</si>
  <si>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</si>
  <si>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</si>
  <si>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</si>
  <si>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</si>
  <si>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</si>
  <si>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</si>
  <si>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</si>
  <si>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</si>
  <si>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</si>
  <si>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</si>
  <si>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</si>
  <si>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</si>
  <si>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</si>
  <si>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</si>
  <si>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</si>
  <si>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</si>
  <si>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</si>
  <si>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</si>
  <si>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</si>
  <si>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</si>
  <si>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</si>
  <si>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</si>
  <si>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</si>
  <si>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</si>
  <si>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</si>
  <si>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</si>
  <si>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</si>
  <si>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판매량</t>
    <phoneticPr fontId="2" type="noConversion"/>
  </si>
  <si>
    <t>판매비율</t>
    <phoneticPr fontId="2" type="noConversion"/>
  </si>
  <si>
    <t>&gt;=90%</t>
    <phoneticPr fontId="2" type="noConversion"/>
  </si>
  <si>
    <t>타이어단가</t>
  </si>
  <si>
    <t>타이어미수금</t>
  </si>
  <si>
    <t>제품단가인상</t>
  </si>
  <si>
    <t>만든 사람 이명희 날짜 2025-01-06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</si>
  <si>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</si>
  <si>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</si>
  <si>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</si>
  <si>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</si>
  <si>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</si>
  <si>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</si>
  <si>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</si>
  <si>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</si>
  <si>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행 레이블</t>
  </si>
  <si>
    <t>총합계</t>
  </si>
  <si>
    <t>(모두)</t>
  </si>
  <si>
    <t>열 레이블</t>
  </si>
  <si>
    <t>전체 평균 : 수량</t>
  </si>
  <si>
    <t>평균 : 수량</t>
  </si>
  <si>
    <t>전체 평균 : 매출액</t>
  </si>
  <si>
    <t>평균 : 매출액</t>
  </si>
  <si>
    <t>*</t>
  </si>
  <si>
    <t>워드프로세서 필기 시험 결과</t>
    <phoneticPr fontId="2" type="noConversion"/>
  </si>
  <si>
    <t>사원코드</t>
    <phoneticPr fontId="2" type="noConversion"/>
  </si>
  <si>
    <t>부서명</t>
    <phoneticPr fontId="2" type="noConversion"/>
  </si>
  <si>
    <t>직위</t>
    <phoneticPr fontId="2" type="noConversion"/>
  </si>
  <si>
    <t xml:space="preserve">호봉 </t>
    <phoneticPr fontId="2" type="noConversion"/>
  </si>
  <si>
    <t>수령액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</si>
  <si>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</si>
  <si>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</si>
  <si>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</si>
  <si>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</si>
  <si>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</si>
  <si>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</si>
  <si>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</si>
  <si>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</si>
  <si>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</si>
  <si>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</si>
  <si>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</si>
  <si>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</si>
  <si>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홍보부</t>
    <phoneticPr fontId="2" type="noConversion"/>
  </si>
  <si>
    <t>영업부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</si>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</sst>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_ "/>
    <numFmt numFmtId="177" formatCode="0.0"/>
    <numFmt numFmtId="178" formatCode="&quot;₩&quot;#,##0"/>
    <numFmt numFmtId="179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14" fontId="0" fillId="0" borderId="0" xfId="0" applyNumberFormat="1" applyAlignment="1">
      <alignment horizontal="center" vertical="center"/>
    </xf>
    <xf numFmtId="178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0" fontId="0" fillId="0" borderId="1" xfId="0" applyBorder="1">
      <alignment vertical="center"/>
    </xf>
    <xf numFmtId="0" fontId="0" fillId="0" borderId="5" xfId="0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9" fillId="3" borderId="8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4" borderId="0" xfId="0" applyFont="1" applyFill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right" vertical="center"/>
    </xf>
    <xf numFmtId="0" fontId="8" fillId="3" borderId="8" xfId="0" applyFont="1" applyFill="1" applyBorder="1" applyAlignment="1">
      <alignment horizontal="right" vertical="center"/>
    </xf>
    <xf numFmtId="41" fontId="0" fillId="5" borderId="0" xfId="0" applyNumberFormat="1" applyFill="1">
      <alignment vertical="center"/>
    </xf>
    <xf numFmtId="0" fontId="6" fillId="0" borderId="0" xfId="0" applyFont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9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18" fontId="0" fillId="0" borderId="0" xfId="0" applyNumberForma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8" fontId="0" fillId="0" borderId="9" xfId="0" applyNumberFormat="1" applyBorder="1">
      <alignment vertical="center"/>
    </xf>
    <xf numFmtId="0" fontId="0" fillId="0" borderId="9" xfId="0" applyBorder="1" applyAlignment="1">
      <alignment horizontal="right" vertical="center" indent="1"/>
    </xf>
    <xf numFmtId="9" fontId="0" fillId="0" borderId="9" xfId="2" applyFont="1" applyBorder="1" applyAlignment="1">
      <alignment horizontal="center" vertical="center"/>
    </xf>
    <xf numFmtId="0" fontId="0" fillId="0" borderId="9" xfId="0" applyBorder="1">
      <alignment vertical="center"/>
    </xf>
    <xf numFmtId="179" fontId="0" fillId="0" borderId="0" xfId="0" applyNumberFormat="1" applyAlignment="1">
      <alignment horizontal="left" vertical="center" indent="1"/>
    </xf>
  </cellXfs>
  <cellStyles count="3">
    <cellStyle name="백분율" xfId="2" builtinId="5"/>
    <cellStyle name="쉼표 [0]" xfId="1" builtinId="6"/>
    <cellStyle name="표준" xfId="0" builtinId="0"/>
  </cellStyles>
  <dxfs count="2">
    <dxf>
      <numFmt numFmtId="179" formatCode="#,##0_ "/>
    </dxf>
    <dxf>
      <numFmt numFmtId="179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차트작업!$A$5</c:f>
              <c:strCache>
                <c:ptCount val="1"/>
                <c:pt idx="0">
                  <c:v>이민지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C567-427C-B14A-0F17B78D4FF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차트작업!$C$3:$E$3</c:f>
              <c:strCache>
                <c:ptCount val="3"/>
                <c:pt idx="0">
                  <c:v>1과목</c:v>
                </c:pt>
                <c:pt idx="1">
                  <c:v>2과목</c:v>
                </c:pt>
                <c:pt idx="2">
                  <c:v>3과목</c:v>
                </c:pt>
              </c:strCache>
            </c:strRef>
          </c:cat>
          <c:val>
            <c:numRef>
              <c:f>차트작업!$C$5:$E$5</c:f>
              <c:numCache>
                <c:formatCode>General</c:formatCode>
                <c:ptCount val="3"/>
                <c:pt idx="0">
                  <c:v>56</c:v>
                </c:pt>
                <c:pt idx="1">
                  <c:v>85</c:v>
                </c:pt>
                <c:pt idx="2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차트작업!$A$8</c:f>
              <c:strCache>
                <c:ptCount val="1"/>
                <c:pt idx="0">
                  <c:v>강유진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C567-427C-B14A-0F17B78D4FF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차트작업!$C$3:$E$3</c:f>
              <c:strCache>
                <c:ptCount val="3"/>
                <c:pt idx="0">
                  <c:v>1과목</c:v>
                </c:pt>
                <c:pt idx="1">
                  <c:v>2과목</c:v>
                </c:pt>
                <c:pt idx="2">
                  <c:v>3과목</c:v>
                </c:pt>
              </c:strCache>
            </c:strRef>
          </c:cat>
          <c:val>
            <c:numRef>
              <c:f>차트작업!$C$8:$E$8</c:f>
              <c:numCache>
                <c:formatCode>General</c:formatCode>
                <c:ptCount val="3"/>
                <c:pt idx="0">
                  <c:v>75</c:v>
                </c:pt>
                <c:pt idx="1">
                  <c:v>70</c:v>
                </c:pt>
                <c:pt idx="2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차트작업!$A$11</c:f>
              <c:strCache>
                <c:ptCount val="1"/>
                <c:pt idx="0">
                  <c:v>서수빈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C567-427C-B14A-0F17B78D4FF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차트작업!$C$3:$E$3</c:f>
              <c:strCache>
                <c:ptCount val="3"/>
                <c:pt idx="0">
                  <c:v>1과목</c:v>
                </c:pt>
                <c:pt idx="1">
                  <c:v>2과목</c:v>
                </c:pt>
                <c:pt idx="2">
                  <c:v>3과목</c:v>
                </c:pt>
              </c:strCache>
            </c:strRef>
          </c:cat>
          <c:val>
            <c:numRef>
              <c:f>차트작업!$C$11:$E$11</c:f>
              <c:numCache>
                <c:formatCode>General</c:formatCode>
                <c:ptCount val="3"/>
                <c:pt idx="0">
                  <c:v>35</c:v>
                </c:pt>
                <c:pt idx="1">
                  <c:v>30</c:v>
                </c:pt>
                <c:pt idx="2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ser>
          <c:idx val="3"/>
          <c:order val="3"/>
          <c:tx>
            <c:strRef>
              <c:f>차트작업!$A$13</c:f>
              <c:strCache>
                <c:ptCount val="1"/>
                <c:pt idx="0">
                  <c:v>지화자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C567-427C-B14A-0F17B78D4FF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차트작업!$C$3:$E$3</c:f>
              <c:strCache>
                <c:ptCount val="3"/>
                <c:pt idx="0">
                  <c:v>1과목</c:v>
                </c:pt>
                <c:pt idx="1">
                  <c:v>2과목</c:v>
                </c:pt>
                <c:pt idx="2">
                  <c:v>3과목</c:v>
                </c:pt>
              </c:strCache>
            </c:strRef>
          </c:cat>
          <c:val>
            <c:numRef>
              <c:f>차트작업!$C$13:$E$13</c:f>
              <c:numCache>
                <c:formatCode>General</c:formatCode>
                <c:ptCount val="3"/>
                <c:pt idx="0">
                  <c:v>65</c:v>
                </c:pt>
                <c:pt idx="1">
                  <c:v>70</c:v>
                </c:pt>
                <c:pt idx="2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C567-427C-B14A-0F17B78D4FF7}"/>
            </c:ext>
          </c:extLst>
        </c:ser>
        <c:ser>
          <c:idx val="4"/>
          <c:order val="4"/>
          <c:tx>
            <c:v>김서영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C567-427C-B14A-0F17B78D4FF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3"/>
              <c:pt idx="0">
                <c:v>50</c:v>
              </c:pt>
              <c:pt idx="1">
                <c:v>60</c:v>
              </c:pt>
              <c:pt idx="2">
                <c:v>40</c:v>
              </c:pt>
            </c:numLit>
          </c:val>
          <c:extLst>
            <c:ext xmlns:c16="http://schemas.microsoft.com/office/drawing/2014/chart" uri="{C3380CC4-5D6E-409C-BE32-E72D297353CC}">
              <c16:uniqueId val="{00000036-C567-427C-B14A-0F17B78D4F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8B8F45F1-62E5-7EAE-955F-7D665F8EE85A}"/>
            </a:ext>
          </a:extLst>
        </xdr:cNvPr>
        <xdr:cNvSpPr/>
      </xdr:nvSpPr>
      <xdr:spPr>
        <a:xfrm>
          <a:off x="2308860" y="2918460"/>
          <a:ext cx="807720" cy="66294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198120</xdr:rowOff>
    </xdr:from>
    <xdr:to>
      <xdr:col>8</xdr:col>
      <xdr:colOff>0</xdr:colOff>
      <xdr:row>34</xdr:row>
      <xdr:rowOff>198120</xdr:rowOff>
    </xdr:to>
    <xdr:graphicFrame macro="">
      <xdr:nvGraphicFramePr>
        <xdr:cNvPr id="2" name="차트 위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명희" refreshedDate="45663.747975925929" createdVersion="8" refreshedVersion="8" minRefreshableVersion="3" recordCount="12" xr:uid="{A17FBFC5-76F1-48F3-ADA9-207D395E9CB0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3C6BC4-79FB-4F8B-BF87-F23A6C1CBB3E}" name="피벗 테이블1" cacheId="0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41"/>
    <dataField name="평균 : 매출액" fld="5" subtotal="average" baseField="2" baseItem="0" numFmtId="179"/>
  </dataFields>
  <formats count="1">
    <format dxfId="1">
      <pivotArea dataOnly="0" labelOnly="1" outline="0" fieldPosition="0">
        <references count="2">
          <reference field="4294967294" count="1">
            <x v="0"/>
          </reference>
          <reference field="2" count="1" selected="0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15"/>
  <sheetViews>
    <sheetView workbookViewId="0">
      <selection activeCell="F10" sqref="F10"/>
    </sheetView>
  </sheetViews>
  <sheetFormatPr defaultRowHeight="17.399999999999999" x14ac:dyDescent="0.4"/>
  <cols>
    <col min="6" max="6" width="11.69921875" bestFit="1" customWidth="1"/>
  </cols>
  <sheetData>
    <row r="1" spans="1:6" x14ac:dyDescent="0.4">
      <c r="A1" t="s">
        <v>0</v>
      </c>
    </row>
    <row r="3" spans="1:6" x14ac:dyDescent="0.4">
      <c r="A3" s="1" t="s">
        <v>233</v>
      </c>
      <c r="B3" s="1" t="s">
        <v>89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4">
      <c r="A4" s="1" t="s">
        <v>238</v>
      </c>
      <c r="B4" s="1" t="s">
        <v>244</v>
      </c>
      <c r="C4" s="1" t="s">
        <v>250</v>
      </c>
      <c r="D4" s="1" t="s">
        <v>252</v>
      </c>
      <c r="E4" s="1">
        <v>5</v>
      </c>
      <c r="F4" s="2">
        <v>2500000</v>
      </c>
    </row>
    <row r="5" spans="1:6" x14ac:dyDescent="0.4">
      <c r="A5" s="1" t="s">
        <v>239</v>
      </c>
      <c r="B5" s="1" t="s">
        <v>245</v>
      </c>
      <c r="C5" s="1" t="s">
        <v>251</v>
      </c>
      <c r="D5" s="1" t="s">
        <v>252</v>
      </c>
      <c r="E5" s="1">
        <v>7</v>
      </c>
      <c r="F5" s="2">
        <v>2700000</v>
      </c>
    </row>
    <row r="6" spans="1:6" x14ac:dyDescent="0.4">
      <c r="A6" s="1" t="s">
        <v>240</v>
      </c>
      <c r="B6" s="1" t="s">
        <v>246</v>
      </c>
      <c r="C6" s="1" t="s">
        <v>251</v>
      </c>
      <c r="D6" s="1" t="s">
        <v>253</v>
      </c>
      <c r="E6" s="1">
        <v>2</v>
      </c>
      <c r="F6" s="2">
        <v>1800000</v>
      </c>
    </row>
    <row r="7" spans="1:6" x14ac:dyDescent="0.4">
      <c r="A7" s="1" t="s">
        <v>241</v>
      </c>
      <c r="B7" s="1" t="s">
        <v>247</v>
      </c>
      <c r="C7" s="1" t="s">
        <v>250</v>
      </c>
      <c r="D7" s="1" t="s">
        <v>253</v>
      </c>
      <c r="E7" s="1">
        <v>4</v>
      </c>
      <c r="F7" s="2">
        <v>2000000</v>
      </c>
    </row>
    <row r="8" spans="1:6" x14ac:dyDescent="0.4">
      <c r="A8" s="1" t="s">
        <v>242</v>
      </c>
      <c r="B8" s="1" t="s">
        <v>248</v>
      </c>
      <c r="C8" s="1" t="s">
        <v>251</v>
      </c>
      <c r="D8" s="1" t="s">
        <v>254</v>
      </c>
      <c r="E8" s="1">
        <v>1</v>
      </c>
      <c r="F8" s="2">
        <v>1200000</v>
      </c>
    </row>
    <row r="9" spans="1:6" x14ac:dyDescent="0.4">
      <c r="A9" s="1" t="s">
        <v>243</v>
      </c>
      <c r="B9" s="1" t="s">
        <v>249</v>
      </c>
      <c r="C9" s="1" t="s">
        <v>250</v>
      </c>
      <c r="D9" s="1" t="s">
        <v>254</v>
      </c>
      <c r="E9" s="1">
        <v>4</v>
      </c>
      <c r="F9" s="2">
        <v>1600000</v>
      </c>
    </row>
    <row r="10" spans="1:6" x14ac:dyDescent="0.4">
      <c r="A10" s="1"/>
    </row>
    <row r="11" spans="1:6" x14ac:dyDescent="0.4">
      <c r="A11" s="1"/>
    </row>
    <row r="12" spans="1:6" x14ac:dyDescent="0.4">
      <c r="A12" s="1"/>
    </row>
    <row r="13" spans="1:6" x14ac:dyDescent="0.4">
      <c r="A13" s="1"/>
    </row>
    <row r="14" spans="1:6" x14ac:dyDescent="0.4">
      <c r="A14" s="1"/>
    </row>
    <row r="15" spans="1:6" x14ac:dyDescent="0.4">
      <c r="A15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H8" sqref="H8"/>
    </sheetView>
  </sheetViews>
  <sheetFormatPr defaultRowHeight="17.399999999999999" x14ac:dyDescent="0.4"/>
  <cols>
    <col min="3" max="3" width="9.09765625" bestFit="1" customWidth="1"/>
    <col min="6" max="6" width="10.8984375" bestFit="1" customWidth="1"/>
  </cols>
  <sheetData>
    <row r="1" spans="1:6" ht="20.399999999999999" x14ac:dyDescent="0.4">
      <c r="A1" s="39" t="s">
        <v>1</v>
      </c>
      <c r="B1" s="39"/>
      <c r="C1" s="39"/>
      <c r="D1" s="39"/>
      <c r="E1" s="39"/>
      <c r="F1" s="39"/>
    </row>
    <row r="2" spans="1:6" x14ac:dyDescent="0.4">
      <c r="E2" s="1" t="s">
        <v>2</v>
      </c>
      <c r="F2" s="15">
        <v>45581</v>
      </c>
    </row>
    <row r="3" spans="1:6" ht="18" thickBot="1" x14ac:dyDescent="0.45">
      <c r="A3" s="19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</row>
    <row r="4" spans="1:6" ht="18" thickTop="1" x14ac:dyDescent="0.4">
      <c r="A4" s="44" t="s">
        <v>9</v>
      </c>
      <c r="B4" s="44" t="s">
        <v>10</v>
      </c>
      <c r="C4" s="45">
        <v>350000</v>
      </c>
      <c r="D4" s="46">
        <v>368</v>
      </c>
      <c r="E4" s="47">
        <v>0.1</v>
      </c>
      <c r="F4" s="48">
        <v>128800000</v>
      </c>
    </row>
    <row r="5" spans="1:6" x14ac:dyDescent="0.4">
      <c r="A5" s="3" t="s">
        <v>9</v>
      </c>
      <c r="B5" s="3" t="s">
        <v>11</v>
      </c>
      <c r="C5" s="16">
        <v>500000</v>
      </c>
      <c r="D5" s="17">
        <v>251</v>
      </c>
      <c r="E5" s="5">
        <v>0.13</v>
      </c>
      <c r="F5" s="18">
        <v>125500000</v>
      </c>
    </row>
    <row r="6" spans="1:6" x14ac:dyDescent="0.4">
      <c r="A6" s="3" t="s">
        <v>9</v>
      </c>
      <c r="B6" s="3" t="s">
        <v>12</v>
      </c>
      <c r="C6" s="16">
        <v>400000</v>
      </c>
      <c r="D6" s="17">
        <v>437</v>
      </c>
      <c r="E6" s="5">
        <v>0.11</v>
      </c>
      <c r="F6" s="18">
        <v>174800000</v>
      </c>
    </row>
    <row r="7" spans="1:6" x14ac:dyDescent="0.4">
      <c r="A7" s="3" t="s">
        <v>13</v>
      </c>
      <c r="B7" s="3" t="s">
        <v>10</v>
      </c>
      <c r="C7" s="16">
        <v>350000</v>
      </c>
      <c r="D7" s="17">
        <v>244</v>
      </c>
      <c r="E7" s="5">
        <v>0.1</v>
      </c>
      <c r="F7" s="18">
        <v>85400000</v>
      </c>
    </row>
    <row r="8" spans="1:6" x14ac:dyDescent="0.4">
      <c r="A8" s="3" t="s">
        <v>13</v>
      </c>
      <c r="B8" s="3" t="s">
        <v>11</v>
      </c>
      <c r="C8" s="16">
        <v>500000</v>
      </c>
      <c r="D8" s="17">
        <v>358</v>
      </c>
      <c r="E8" s="5">
        <v>0.13</v>
      </c>
      <c r="F8" s="18">
        <v>179000000</v>
      </c>
    </row>
    <row r="9" spans="1:6" x14ac:dyDescent="0.4">
      <c r="A9" s="3" t="s">
        <v>13</v>
      </c>
      <c r="B9" s="3" t="s">
        <v>12</v>
      </c>
      <c r="C9" s="16">
        <v>400000</v>
      </c>
      <c r="D9" s="17">
        <v>366</v>
      </c>
      <c r="E9" s="5">
        <v>0.11</v>
      </c>
      <c r="F9" s="18">
        <v>146400000</v>
      </c>
    </row>
    <row r="10" spans="1:6" x14ac:dyDescent="0.4">
      <c r="A10" s="3" t="s">
        <v>14</v>
      </c>
      <c r="B10" s="3" t="s">
        <v>10</v>
      </c>
      <c r="C10" s="16">
        <v>350000</v>
      </c>
      <c r="D10" s="17">
        <v>438</v>
      </c>
      <c r="E10" s="5">
        <v>0.1</v>
      </c>
      <c r="F10" s="18">
        <v>153300000</v>
      </c>
    </row>
    <row r="11" spans="1:6" x14ac:dyDescent="0.4">
      <c r="A11" s="3" t="s">
        <v>14</v>
      </c>
      <c r="B11" s="3" t="s">
        <v>11</v>
      </c>
      <c r="C11" s="16">
        <v>500000</v>
      </c>
      <c r="D11" s="17">
        <v>254</v>
      </c>
      <c r="E11" s="5">
        <v>0.13</v>
      </c>
      <c r="F11" s="18">
        <v>127000000</v>
      </c>
    </row>
    <row r="12" spans="1:6" x14ac:dyDescent="0.4">
      <c r="A12" s="3" t="s">
        <v>14</v>
      </c>
      <c r="B12" s="3" t="s">
        <v>12</v>
      </c>
      <c r="C12" s="16">
        <v>400000</v>
      </c>
      <c r="D12" s="17">
        <v>264</v>
      </c>
      <c r="E12" s="5">
        <v>0.11</v>
      </c>
      <c r="F12" s="18">
        <v>105600000</v>
      </c>
    </row>
    <row r="13" spans="1:6" x14ac:dyDescent="0.4">
      <c r="A13" s="3" t="s">
        <v>15</v>
      </c>
      <c r="B13" s="3" t="s">
        <v>10</v>
      </c>
      <c r="C13" s="16">
        <v>350000</v>
      </c>
      <c r="D13" s="17">
        <v>351</v>
      </c>
      <c r="E13" s="5">
        <v>0.1</v>
      </c>
      <c r="F13" s="18">
        <v>122850000</v>
      </c>
    </row>
    <row r="14" spans="1:6" x14ac:dyDescent="0.4">
      <c r="A14" s="3" t="s">
        <v>15</v>
      </c>
      <c r="B14" s="3" t="s">
        <v>11</v>
      </c>
      <c r="C14" s="16">
        <v>500000</v>
      </c>
      <c r="D14" s="17">
        <v>233</v>
      </c>
      <c r="E14" s="5">
        <v>0.13</v>
      </c>
      <c r="F14" s="18">
        <v>116500000</v>
      </c>
    </row>
    <row r="15" spans="1:6" x14ac:dyDescent="0.4">
      <c r="A15" s="3" t="s">
        <v>15</v>
      </c>
      <c r="B15" s="3" t="s">
        <v>12</v>
      </c>
      <c r="C15" s="16">
        <v>400000</v>
      </c>
      <c r="D15" s="17">
        <v>349</v>
      </c>
      <c r="E15" s="5">
        <v>0.11</v>
      </c>
      <c r="F15" s="18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1"/>
  <sheetViews>
    <sheetView workbookViewId="0">
      <selection activeCell="A18" sqref="A18"/>
    </sheetView>
  </sheetViews>
  <sheetFormatPr defaultRowHeight="17.399999999999999" x14ac:dyDescent="0.4"/>
  <cols>
    <col min="3" max="3" width="10.3984375" bestFit="1" customWidth="1"/>
  </cols>
  <sheetData>
    <row r="1" spans="1:7" ht="21" x14ac:dyDescent="0.4">
      <c r="A1" s="40" t="s">
        <v>192</v>
      </c>
      <c r="B1" s="40"/>
      <c r="C1" s="40"/>
      <c r="D1" s="40"/>
      <c r="E1" s="40"/>
      <c r="F1" s="40"/>
      <c r="G1" s="40"/>
    </row>
    <row r="3" spans="1:7" x14ac:dyDescent="0.4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1" t="s">
        <v>208</v>
      </c>
      <c r="B18" s="1"/>
      <c r="C18" s="1"/>
      <c r="D18" s="1"/>
      <c r="E18" s="1"/>
      <c r="F18" s="1"/>
      <c r="G18" s="1"/>
    </row>
    <row r="19" spans="1:7" x14ac:dyDescent="0.4">
      <c r="A19" s="1"/>
      <c r="B19" s="1"/>
      <c r="C19" s="1"/>
      <c r="D19" s="1"/>
      <c r="E19" s="1"/>
      <c r="F19" s="1"/>
      <c r="G19" s="1"/>
    </row>
    <row r="20" spans="1:7" x14ac:dyDescent="0.4">
      <c r="A20" s="1"/>
      <c r="B20" s="1" t="s">
        <v>209</v>
      </c>
      <c r="C20" s="1"/>
      <c r="D20" s="1"/>
      <c r="E20" s="1"/>
      <c r="F20" s="1"/>
      <c r="G20" s="1"/>
    </row>
    <row r="21" spans="1:7" x14ac:dyDescent="0.4">
      <c r="A21" s="1"/>
      <c r="B21" s="1" t="s">
        <v>210</v>
      </c>
      <c r="C21" s="1"/>
      <c r="D21" s="1"/>
      <c r="E21" s="1"/>
      <c r="F21" s="1"/>
      <c r="G21" s="1"/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L39"/>
  <sheetViews>
    <sheetView topLeftCell="A8" workbookViewId="0">
      <selection activeCell="D19" sqref="D19"/>
    </sheetView>
  </sheetViews>
  <sheetFormatPr defaultRowHeight="17.399999999999999" x14ac:dyDescent="0.4"/>
  <cols>
    <col min="2" max="2" width="10.796875" bestFit="1" customWidth="1"/>
    <col min="3" max="3" width="9.796875" bestFit="1" customWidth="1"/>
    <col min="4" max="4" width="11" bestFit="1" customWidth="1"/>
    <col min="5" max="5" width="9.296875" bestFit="1" customWidth="1"/>
    <col min="7" max="7" width="9.09765625" bestFit="1" customWidth="1"/>
    <col min="8" max="8" width="11.09765625" bestFit="1" customWidth="1"/>
    <col min="9" max="9" width="9.296875" bestFit="1" customWidth="1"/>
    <col min="12" max="12" width="9.296875" bestFit="1" customWidth="1"/>
  </cols>
  <sheetData>
    <row r="1" spans="1:10" x14ac:dyDescent="0.4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4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4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(2000+MID(I3,5,2))-YEAR(H3)</f>
        <v>7</v>
      </c>
    </row>
    <row r="4" spans="1:10" x14ac:dyDescent="0.4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(2000+MID(I4,5,2))-YEAR(H4)</f>
        <v>9</v>
      </c>
    </row>
    <row r="5" spans="1:10" x14ac:dyDescent="0.4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4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4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4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4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4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4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4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4">
      <c r="A13" s="41" t="s">
        <v>82</v>
      </c>
      <c r="B13" s="42"/>
      <c r="C13" s="42"/>
      <c r="D13" s="43"/>
      <c r="E13" s="4">
        <f>DSUM($A$2:$E$12,5,$A$2:$A$3)/DCOUNTA($A$2:$E$12,5,$A$2:$A$3)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4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4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2" x14ac:dyDescent="0.4">
      <c r="A17" s="3" t="s">
        <v>97</v>
      </c>
      <c r="B17" s="10">
        <v>45387</v>
      </c>
      <c r="C17" s="3">
        <v>4</v>
      </c>
      <c r="D17" s="10" t="str">
        <f>MONTH(B17)&amp;"/"&amp;WORKDAY(DAY(B17),C17,)</f>
        <v>4/11</v>
      </c>
      <c r="G17" s="3" t="s">
        <v>98</v>
      </c>
      <c r="H17" s="12">
        <v>0.375</v>
      </c>
      <c r="I17" s="12">
        <v>0.47916666666666669</v>
      </c>
      <c r="J17" s="12">
        <f>IF(RIGHT(G17,1)="C",I17-H17+10,I17-H17)</f>
        <v>10.104166666666666</v>
      </c>
      <c r="L17" s="38">
        <f>TIME(I17-H17,0,0)</f>
        <v>0</v>
      </c>
    </row>
    <row r="18" spans="1:12" x14ac:dyDescent="0.4">
      <c r="A18" s="3" t="s">
        <v>99</v>
      </c>
      <c r="B18" s="10">
        <v>45387</v>
      </c>
      <c r="C18" s="3">
        <v>5</v>
      </c>
      <c r="D18" s="10" t="str">
        <f t="shared" ref="D18:D26" si="1">MONTH(B18)&amp;"/"&amp;WORKDAY(DAY(B18),C18,)</f>
        <v>4/12</v>
      </c>
      <c r="G18" s="3" t="s">
        <v>100</v>
      </c>
      <c r="H18" s="12">
        <v>0.54166666666666663</v>
      </c>
      <c r="I18" s="12">
        <v>0.60416666666666663</v>
      </c>
      <c r="J18" s="12"/>
    </row>
    <row r="19" spans="1:12" x14ac:dyDescent="0.4">
      <c r="A19" s="3" t="s">
        <v>101</v>
      </c>
      <c r="B19" s="10">
        <v>45389</v>
      </c>
      <c r="C19" s="3">
        <v>5</v>
      </c>
      <c r="D19" s="10" t="str">
        <f>MONTH(B19)&amp;"/"&amp;WORKDAY(DAY(B19),C19,)</f>
        <v>4/13</v>
      </c>
      <c r="G19" s="3" t="s">
        <v>102</v>
      </c>
      <c r="H19" s="12">
        <v>0.375</v>
      </c>
      <c r="I19" s="12">
        <v>0.47916666666666669</v>
      </c>
      <c r="J19" s="12"/>
    </row>
    <row r="20" spans="1:12" x14ac:dyDescent="0.4">
      <c r="A20" s="3" t="s">
        <v>103</v>
      </c>
      <c r="B20" s="10">
        <v>45392</v>
      </c>
      <c r="C20" s="3">
        <v>6</v>
      </c>
      <c r="D20" s="10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/>
    </row>
    <row r="21" spans="1:12" x14ac:dyDescent="0.4">
      <c r="A21" s="3" t="s">
        <v>104</v>
      </c>
      <c r="B21" s="10">
        <v>45392</v>
      </c>
      <c r="C21" s="3">
        <v>4</v>
      </c>
      <c r="D21" s="10" t="str">
        <f t="shared" si="1"/>
        <v>4/16</v>
      </c>
      <c r="G21" s="3" t="s">
        <v>100</v>
      </c>
      <c r="H21" s="12">
        <v>0.375</v>
      </c>
      <c r="I21" s="12">
        <v>0.4375</v>
      </c>
      <c r="J21" s="12"/>
    </row>
    <row r="22" spans="1:12" x14ac:dyDescent="0.4">
      <c r="A22" s="3" t="s">
        <v>105</v>
      </c>
      <c r="B22" s="10">
        <v>45392</v>
      </c>
      <c r="C22" s="3">
        <v>5</v>
      </c>
      <c r="D22" s="10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/>
    </row>
    <row r="23" spans="1:12" x14ac:dyDescent="0.4">
      <c r="A23" s="3" t="s">
        <v>106</v>
      </c>
      <c r="B23" s="10">
        <v>45394</v>
      </c>
      <c r="C23" s="3">
        <v>6</v>
      </c>
      <c r="D23" s="10" t="str">
        <f t="shared" si="1"/>
        <v>4/20</v>
      </c>
      <c r="G23" s="3" t="s">
        <v>100</v>
      </c>
      <c r="H23" s="12">
        <v>0.375</v>
      </c>
      <c r="I23" s="12">
        <v>0.4375</v>
      </c>
      <c r="J23" s="12"/>
    </row>
    <row r="24" spans="1:12" x14ac:dyDescent="0.4">
      <c r="A24" s="3" t="s">
        <v>107</v>
      </c>
      <c r="B24" s="10">
        <v>45394</v>
      </c>
      <c r="C24" s="3">
        <v>6</v>
      </c>
      <c r="D24" s="10" t="str">
        <f t="shared" si="1"/>
        <v>4/20</v>
      </c>
      <c r="G24" s="3" t="s">
        <v>98</v>
      </c>
      <c r="H24" s="12">
        <v>0.54166666666666663</v>
      </c>
      <c r="I24" s="12">
        <v>0.64583333333333337</v>
      </c>
      <c r="J24" s="12"/>
    </row>
    <row r="25" spans="1:12" x14ac:dyDescent="0.4">
      <c r="A25" s="3" t="s">
        <v>108</v>
      </c>
      <c r="B25" s="10">
        <v>45396</v>
      </c>
      <c r="C25" s="3">
        <v>4</v>
      </c>
      <c r="D25" s="10" t="str">
        <f t="shared" si="1"/>
        <v>4/19</v>
      </c>
      <c r="G25" s="3" t="s">
        <v>98</v>
      </c>
      <c r="H25" s="12">
        <v>0.375</v>
      </c>
      <c r="I25" s="12">
        <v>0.47916666666666669</v>
      </c>
      <c r="J25" s="12"/>
    </row>
    <row r="26" spans="1:12" x14ac:dyDescent="0.4">
      <c r="A26" s="3" t="s">
        <v>109</v>
      </c>
      <c r="B26" s="10">
        <v>45396</v>
      </c>
      <c r="C26" s="3">
        <v>5</v>
      </c>
      <c r="D26" s="10" t="str">
        <f t="shared" si="1"/>
        <v>4/20</v>
      </c>
      <c r="G26" s="3" t="s">
        <v>102</v>
      </c>
      <c r="H26" s="12">
        <v>0.54166666666666663</v>
      </c>
      <c r="I26" s="12">
        <v>0.64583333333333337</v>
      </c>
      <c r="J26" s="12"/>
    </row>
    <row r="28" spans="1:12" x14ac:dyDescent="0.4">
      <c r="A28" s="8" t="s">
        <v>110</v>
      </c>
      <c r="B28" s="7" t="s">
        <v>193</v>
      </c>
    </row>
    <row r="29" spans="1:12" x14ac:dyDescent="0.4">
      <c r="A29" s="3" t="s">
        <v>194</v>
      </c>
      <c r="B29" s="3" t="s">
        <v>195</v>
      </c>
      <c r="C29" s="3" t="s">
        <v>196</v>
      </c>
      <c r="D29" s="9" t="s">
        <v>197</v>
      </c>
    </row>
    <row r="30" spans="1:12" x14ac:dyDescent="0.4">
      <c r="A30" s="3" t="s">
        <v>198</v>
      </c>
      <c r="B30" s="13">
        <v>2.2999999999999998</v>
      </c>
      <c r="C30" s="13">
        <v>1.8</v>
      </c>
      <c r="D30" s="13" t="str">
        <f>CHOOSE(INT(AVERAGE(B30,C30)),"우수","보통","주의")</f>
        <v>보통</v>
      </c>
    </row>
    <row r="31" spans="1:12" x14ac:dyDescent="0.4">
      <c r="A31" s="3" t="s">
        <v>199</v>
      </c>
      <c r="B31" s="13">
        <v>1.3</v>
      </c>
      <c r="C31" s="13">
        <v>0.9</v>
      </c>
      <c r="D31" s="13" t="str">
        <f t="shared" ref="D31:D39" si="2">CHOOSE(INT(AVERAGE(B31,C31)),"우수","보통","주의")</f>
        <v>우수</v>
      </c>
    </row>
    <row r="32" spans="1:12" x14ac:dyDescent="0.4">
      <c r="A32" s="3" t="s">
        <v>200</v>
      </c>
      <c r="B32" s="13">
        <v>2.1</v>
      </c>
      <c r="C32" s="13">
        <v>2.2000000000000002</v>
      </c>
      <c r="D32" s="13" t="str">
        <f t="shared" si="2"/>
        <v>보통</v>
      </c>
    </row>
    <row r="33" spans="1:4" x14ac:dyDescent="0.4">
      <c r="A33" s="3" t="s">
        <v>201</v>
      </c>
      <c r="B33" s="13">
        <v>3.2</v>
      </c>
      <c r="C33" s="13">
        <v>3</v>
      </c>
      <c r="D33" s="13" t="str">
        <f t="shared" si="2"/>
        <v>주의</v>
      </c>
    </row>
    <row r="34" spans="1:4" x14ac:dyDescent="0.4">
      <c r="A34" s="3" t="s">
        <v>202</v>
      </c>
      <c r="B34" s="13">
        <v>1.4</v>
      </c>
      <c r="C34" s="13">
        <v>1.1000000000000001</v>
      </c>
      <c r="D34" s="13" t="str">
        <f t="shared" si="2"/>
        <v>우수</v>
      </c>
    </row>
    <row r="35" spans="1:4" x14ac:dyDescent="0.4">
      <c r="A35" s="3" t="s">
        <v>203</v>
      </c>
      <c r="B35" s="13">
        <v>0.9</v>
      </c>
      <c r="C35" s="13">
        <v>1.2</v>
      </c>
      <c r="D35" s="13" t="str">
        <f t="shared" si="2"/>
        <v>우수</v>
      </c>
    </row>
    <row r="36" spans="1:4" x14ac:dyDescent="0.4">
      <c r="A36" s="3" t="s">
        <v>204</v>
      </c>
      <c r="B36" s="13">
        <v>2.2000000000000002</v>
      </c>
      <c r="C36" s="13">
        <v>2</v>
      </c>
      <c r="D36" s="13" t="str">
        <f t="shared" si="2"/>
        <v>보통</v>
      </c>
    </row>
    <row r="37" spans="1:4" x14ac:dyDescent="0.4">
      <c r="A37" s="3" t="s">
        <v>205</v>
      </c>
      <c r="B37" s="13">
        <v>2</v>
      </c>
      <c r="C37" s="13">
        <v>1.7</v>
      </c>
      <c r="D37" s="13" t="str">
        <f t="shared" si="2"/>
        <v>우수</v>
      </c>
    </row>
    <row r="38" spans="1:4" x14ac:dyDescent="0.4">
      <c r="A38" s="3" t="s">
        <v>206</v>
      </c>
      <c r="B38" s="13">
        <v>2.9</v>
      </c>
      <c r="C38" s="13">
        <v>3.3</v>
      </c>
      <c r="D38" s="13" t="str">
        <f t="shared" si="2"/>
        <v>주의</v>
      </c>
    </row>
    <row r="39" spans="1:4" x14ac:dyDescent="0.4">
      <c r="A39" s="3" t="s">
        <v>207</v>
      </c>
      <c r="B39" s="13">
        <v>0.8</v>
      </c>
      <c r="C39" s="13">
        <v>1.3</v>
      </c>
      <c r="D39" s="13" t="str">
        <f t="shared" si="2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80585-47A8-41B2-9429-EAFE6252253D}">
  <sheetPr>
    <outlinePr summaryBelow="0"/>
  </sheetPr>
  <dimension ref="B1:F11"/>
  <sheetViews>
    <sheetView showGridLines="0" workbookViewId="0">
      <selection activeCell="H16" sqref="H16"/>
    </sheetView>
  </sheetViews>
  <sheetFormatPr defaultRowHeight="17.399999999999999" outlineLevelRow="1" outlineLevelCol="1" x14ac:dyDescent="0.4"/>
  <cols>
    <col min="3" max="3" width="12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23" t="s">
        <v>216</v>
      </c>
      <c r="C2" s="24"/>
      <c r="D2" s="30"/>
      <c r="E2" s="30"/>
      <c r="F2" s="30"/>
    </row>
    <row r="3" spans="2:6" collapsed="1" x14ac:dyDescent="0.4">
      <c r="B3" s="22"/>
      <c r="C3" s="22"/>
      <c r="D3" s="31" t="s">
        <v>218</v>
      </c>
      <c r="E3" s="31" t="s">
        <v>213</v>
      </c>
      <c r="F3" s="31" t="s">
        <v>215</v>
      </c>
    </row>
    <row r="4" spans="2:6" ht="46.8" hidden="1" outlineLevel="1" x14ac:dyDescent="0.4">
      <c r="B4" s="26"/>
      <c r="C4" s="26"/>
      <c r="E4" s="33" t="s">
        <v>214</v>
      </c>
      <c r="F4" s="33" t="s">
        <v>214</v>
      </c>
    </row>
    <row r="5" spans="2:6" x14ac:dyDescent="0.4">
      <c r="B5" s="27" t="s">
        <v>217</v>
      </c>
      <c r="C5" s="28"/>
      <c r="D5" s="25"/>
      <c r="E5" s="25"/>
      <c r="F5" s="25"/>
    </row>
    <row r="6" spans="2:6" outlineLevel="1" x14ac:dyDescent="0.4">
      <c r="B6" s="26"/>
      <c r="C6" s="26" t="s">
        <v>211</v>
      </c>
      <c r="D6" s="20">
        <v>65000</v>
      </c>
      <c r="E6" s="32">
        <v>75000</v>
      </c>
      <c r="F6" s="32">
        <v>55000</v>
      </c>
    </row>
    <row r="7" spans="2:6" x14ac:dyDescent="0.4">
      <c r="B7" s="27" t="s">
        <v>219</v>
      </c>
      <c r="C7" s="28"/>
      <c r="D7" s="25"/>
      <c r="E7" s="25"/>
      <c r="F7" s="25"/>
    </row>
    <row r="8" spans="2:6" ht="18" outlineLevel="1" thickBot="1" x14ac:dyDescent="0.45">
      <c r="B8" s="29"/>
      <c r="C8" s="29" t="s">
        <v>212</v>
      </c>
      <c r="D8" s="21">
        <v>800000</v>
      </c>
      <c r="E8" s="21">
        <v>1200000</v>
      </c>
      <c r="F8" s="21">
        <v>400000</v>
      </c>
    </row>
    <row r="9" spans="2:6" x14ac:dyDescent="0.4">
      <c r="B9" t="s">
        <v>220</v>
      </c>
    </row>
    <row r="10" spans="2:6" x14ac:dyDescent="0.4">
      <c r="B10" t="s">
        <v>221</v>
      </c>
    </row>
    <row r="11" spans="2:6" x14ac:dyDescent="0.4">
      <c r="B11" t="s">
        <v>222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8.69921875" customWidth="1"/>
    <col min="5" max="6" width="10.59765625" bestFit="1" customWidth="1"/>
    <col min="7" max="7" width="9.09765625" bestFit="1" customWidth="1"/>
  </cols>
  <sheetData>
    <row r="1" spans="1:7" ht="21" x14ac:dyDescent="0.4">
      <c r="A1" s="40" t="s">
        <v>115</v>
      </c>
      <c r="B1" s="40"/>
      <c r="C1" s="40"/>
      <c r="D1" s="40"/>
      <c r="E1" s="40"/>
      <c r="F1" s="40"/>
      <c r="G1" s="40"/>
    </row>
    <row r="3" spans="1:7" x14ac:dyDescent="0.4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4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이명희" comment="만든 사람 이명희 날짜 2025-01-06">
      <inputCells r="D10" val="75000" numFmtId="41"/>
    </scenario>
    <scenario name="제품단가인하" locked="1" count="1" user="이명희" comment="만든 사람 이명희 날짜 2025-01-06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abSelected="1" topLeftCell="A21" workbookViewId="0">
      <selection activeCell="B38" sqref="B38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6" width="11.09765625" bestFit="1" customWidth="1"/>
    <col min="7" max="7" width="12.296875" bestFit="1" customWidth="1"/>
    <col min="8" max="8" width="10.296875" bestFit="1" customWidth="1"/>
    <col min="9" max="9" width="12.296875" bestFit="1" customWidth="1"/>
    <col min="10" max="10" width="14.8984375" bestFit="1" customWidth="1"/>
    <col min="11" max="11" width="16.8984375" bestFit="1" customWidth="1"/>
    <col min="12" max="12" width="12.296875" bestFit="1" customWidth="1"/>
    <col min="13" max="13" width="14.8984375" bestFit="1" customWidth="1"/>
    <col min="14" max="15" width="16.8984375" bestFit="1" customWidth="1"/>
  </cols>
  <sheetData>
    <row r="1" spans="1:6" ht="21" x14ac:dyDescent="0.4">
      <c r="A1" s="40" t="s">
        <v>142</v>
      </c>
      <c r="B1" s="40"/>
      <c r="C1" s="40"/>
      <c r="D1" s="40"/>
      <c r="E1" s="40"/>
      <c r="F1" s="40"/>
    </row>
    <row r="3" spans="1:6" x14ac:dyDescent="0.4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4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4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4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4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4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4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4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4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4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4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4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4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4">
      <c r="A18" s="34" t="s">
        <v>143</v>
      </c>
      <c r="B18" t="s">
        <v>225</v>
      </c>
    </row>
    <row r="20" spans="1:6" x14ac:dyDescent="0.4">
      <c r="B20" s="34" t="s">
        <v>226</v>
      </c>
    </row>
    <row r="21" spans="1:6" x14ac:dyDescent="0.4">
      <c r="A21" s="34" t="s">
        <v>223</v>
      </c>
      <c r="B21" t="s">
        <v>151</v>
      </c>
      <c r="C21" t="s">
        <v>153</v>
      </c>
      <c r="D21" t="s">
        <v>155</v>
      </c>
      <c r="E21" t="s">
        <v>149</v>
      </c>
      <c r="F21" t="s">
        <v>224</v>
      </c>
    </row>
    <row r="22" spans="1:6" x14ac:dyDescent="0.4">
      <c r="A22" s="35" t="s">
        <v>150</v>
      </c>
      <c r="B22" s="20"/>
      <c r="C22" s="20"/>
      <c r="D22" s="20"/>
      <c r="E22" s="20"/>
      <c r="F22" s="20"/>
    </row>
    <row r="23" spans="1:6" x14ac:dyDescent="0.4">
      <c r="A23" s="49" t="s">
        <v>228</v>
      </c>
      <c r="B23" s="20" t="s">
        <v>231</v>
      </c>
      <c r="C23" s="20">
        <v>21000</v>
      </c>
      <c r="D23" s="20" t="s">
        <v>231</v>
      </c>
      <c r="E23" s="20">
        <v>19000</v>
      </c>
      <c r="F23" s="20">
        <v>19666.666666666668</v>
      </c>
    </row>
    <row r="24" spans="1:6" x14ac:dyDescent="0.4">
      <c r="A24" s="14" t="s">
        <v>230</v>
      </c>
      <c r="B24" s="36" t="s">
        <v>231</v>
      </c>
      <c r="C24" s="36">
        <v>31500000</v>
      </c>
      <c r="D24" s="36" t="s">
        <v>231</v>
      </c>
      <c r="E24" s="36">
        <v>22800000</v>
      </c>
      <c r="F24" s="36">
        <v>25700000</v>
      </c>
    </row>
    <row r="25" spans="1:6" x14ac:dyDescent="0.4">
      <c r="A25" s="35" t="s">
        <v>152</v>
      </c>
      <c r="B25" s="20"/>
      <c r="C25" s="20"/>
      <c r="D25" s="20"/>
      <c r="E25" s="20"/>
      <c r="F25" s="20"/>
    </row>
    <row r="26" spans="1:6" x14ac:dyDescent="0.4">
      <c r="A26" s="14" t="s">
        <v>228</v>
      </c>
      <c r="B26" s="20">
        <v>17500</v>
      </c>
      <c r="C26" s="20" t="s">
        <v>231</v>
      </c>
      <c r="D26" s="20" t="s">
        <v>231</v>
      </c>
      <c r="E26" s="20">
        <v>22000</v>
      </c>
      <c r="F26" s="20">
        <v>19000</v>
      </c>
    </row>
    <row r="27" spans="1:6" x14ac:dyDescent="0.4">
      <c r="A27" s="14" t="s">
        <v>230</v>
      </c>
      <c r="B27" s="36">
        <v>24500000</v>
      </c>
      <c r="C27" s="36" t="s">
        <v>231</v>
      </c>
      <c r="D27" s="36" t="s">
        <v>231</v>
      </c>
      <c r="E27" s="36">
        <v>26400000</v>
      </c>
      <c r="F27" s="36">
        <v>25133333.333333332</v>
      </c>
    </row>
    <row r="28" spans="1:6" x14ac:dyDescent="0.4">
      <c r="A28" s="35" t="s">
        <v>154</v>
      </c>
      <c r="B28" s="20"/>
      <c r="C28" s="20"/>
      <c r="D28" s="20"/>
      <c r="E28" s="20"/>
      <c r="F28" s="20"/>
    </row>
    <row r="29" spans="1:6" x14ac:dyDescent="0.4">
      <c r="A29" s="14" t="s">
        <v>228</v>
      </c>
      <c r="B29" s="20">
        <v>18000</v>
      </c>
      <c r="C29" s="20">
        <v>16500</v>
      </c>
      <c r="D29" s="20" t="s">
        <v>231</v>
      </c>
      <c r="E29" s="20" t="s">
        <v>231</v>
      </c>
      <c r="F29" s="20">
        <v>17000</v>
      </c>
    </row>
    <row r="30" spans="1:6" x14ac:dyDescent="0.4">
      <c r="A30" s="14" t="s">
        <v>230</v>
      </c>
      <c r="B30" s="36">
        <v>25200000</v>
      </c>
      <c r="C30" s="36">
        <v>24750000</v>
      </c>
      <c r="D30" s="36" t="s">
        <v>231</v>
      </c>
      <c r="E30" s="36" t="s">
        <v>231</v>
      </c>
      <c r="F30" s="36">
        <v>24900000</v>
      </c>
    </row>
    <row r="31" spans="1:6" x14ac:dyDescent="0.4">
      <c r="A31" s="35" t="s">
        <v>156</v>
      </c>
      <c r="B31" s="20"/>
      <c r="C31" s="20"/>
      <c r="D31" s="20"/>
      <c r="E31" s="20"/>
      <c r="F31" s="20"/>
    </row>
    <row r="32" spans="1:6" x14ac:dyDescent="0.4">
      <c r="A32" s="14" t="s">
        <v>228</v>
      </c>
      <c r="B32" s="20" t="s">
        <v>231</v>
      </c>
      <c r="C32" s="20" t="s">
        <v>231</v>
      </c>
      <c r="D32" s="20">
        <v>25666.666666666668</v>
      </c>
      <c r="E32" s="20" t="s">
        <v>231</v>
      </c>
      <c r="F32" s="20">
        <v>25666.666666666668</v>
      </c>
    </row>
    <row r="33" spans="1:6" x14ac:dyDescent="0.4">
      <c r="A33" s="14" t="s">
        <v>230</v>
      </c>
      <c r="B33" s="36" t="s">
        <v>231</v>
      </c>
      <c r="C33" s="36" t="s">
        <v>231</v>
      </c>
      <c r="D33" s="36">
        <v>12833333.333333334</v>
      </c>
      <c r="E33" s="36" t="s">
        <v>231</v>
      </c>
      <c r="F33" s="36">
        <v>12833333.333333334</v>
      </c>
    </row>
    <row r="34" spans="1:6" x14ac:dyDescent="0.4">
      <c r="A34" s="35" t="s">
        <v>227</v>
      </c>
      <c r="B34" s="20">
        <v>17666.666666666668</v>
      </c>
      <c r="C34" s="20">
        <v>18000</v>
      </c>
      <c r="D34" s="20">
        <v>25666.666666666668</v>
      </c>
      <c r="E34" s="20">
        <v>20000</v>
      </c>
      <c r="F34" s="20">
        <v>20333.333333333332</v>
      </c>
    </row>
    <row r="35" spans="1:6" x14ac:dyDescent="0.4">
      <c r="A35" s="35" t="s">
        <v>229</v>
      </c>
      <c r="B35" s="36">
        <v>24733333.333333332</v>
      </c>
      <c r="C35" s="36">
        <v>27000000</v>
      </c>
      <c r="D35" s="36">
        <v>12833333.333333334</v>
      </c>
      <c r="E35" s="36">
        <v>24000000</v>
      </c>
      <c r="F35" s="36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J14" sqref="J14"/>
    </sheetView>
  </sheetViews>
  <sheetFormatPr defaultRowHeight="17.399999999999999" x14ac:dyDescent="0.4"/>
  <cols>
    <col min="2" max="2" width="12.3984375" bestFit="1" customWidth="1"/>
    <col min="3" max="3" width="9.09765625" bestFit="1" customWidth="1"/>
    <col min="4" max="6" width="10.59765625" bestFit="1" customWidth="1"/>
  </cols>
  <sheetData>
    <row r="1" spans="1:6" ht="21" x14ac:dyDescent="0.4">
      <c r="A1" s="40" t="s">
        <v>159</v>
      </c>
      <c r="B1" s="40"/>
      <c r="C1" s="40"/>
      <c r="D1" s="40"/>
      <c r="E1" s="40"/>
      <c r="F1" s="40"/>
    </row>
    <row r="3" spans="1:6" x14ac:dyDescent="0.4">
      <c r="A3" s="37" t="s">
        <v>160</v>
      </c>
      <c r="B3" s="37" t="s">
        <v>161</v>
      </c>
      <c r="C3" s="37" t="s">
        <v>162</v>
      </c>
      <c r="D3" s="37" t="s">
        <v>163</v>
      </c>
      <c r="E3" s="37" t="s">
        <v>164</v>
      </c>
      <c r="F3" s="37" t="s">
        <v>165</v>
      </c>
    </row>
    <row r="4" spans="1:6" x14ac:dyDescent="0.4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18" workbookViewId="0">
      <selection activeCell="K36" sqref="K36"/>
    </sheetView>
  </sheetViews>
  <sheetFormatPr defaultRowHeight="17.399999999999999" x14ac:dyDescent="0.4"/>
  <sheetData>
    <row r="1" spans="1:7" ht="21" x14ac:dyDescent="0.4">
      <c r="A1" s="40" t="s">
        <v>232</v>
      </c>
      <c r="B1" s="40"/>
      <c r="C1" s="40"/>
      <c r="D1" s="40"/>
      <c r="E1" s="40"/>
      <c r="F1" s="40"/>
      <c r="G1" s="40"/>
    </row>
    <row r="3" spans="1:7" x14ac:dyDescent="0.4">
      <c r="A3" s="3" t="s">
        <v>111</v>
      </c>
      <c r="B3" s="3" t="s">
        <v>112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</row>
    <row r="4" spans="1:7" x14ac:dyDescent="0.4">
      <c r="A4" s="3" t="s">
        <v>180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">
      <c r="A5" s="3" t="s">
        <v>181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">
      <c r="A6" s="3" t="s">
        <v>182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">
      <c r="A7" s="3" t="s">
        <v>183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">
      <c r="A8" s="3" t="s">
        <v>184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">
      <c r="A9" s="3" t="s">
        <v>185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">
      <c r="A10" s="3" t="s">
        <v>186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">
      <c r="A11" s="3" t="s">
        <v>187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">
      <c r="A12" s="3" t="s">
        <v>188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">
      <c r="A13" s="3" t="s">
        <v>189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">
      <c r="A14" s="3" t="s">
        <v>190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">
      <c r="A15" s="3" t="s">
        <v>191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3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명희 이</cp:lastModifiedBy>
  <dcterms:created xsi:type="dcterms:W3CDTF">2023-12-05T07:56:06Z</dcterms:created>
  <dcterms:modified xsi:type="dcterms:W3CDTF">2025-01-07T03:25:38Z</dcterms:modified>
</cp:coreProperties>
</file>