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3_컴활 시험 (실기)\___시나공\총정리 2025(2)\길벗컴활2급총정리 - 2\모의\"/>
    </mc:Choice>
  </mc:AlternateContent>
  <xr:revisionPtr revIDLastSave="0" documentId="13_ncr:1_{849C0872-C524-46CF-8552-93F3B7A1A239}" xr6:coauthVersionLast="47" xr6:coauthVersionMax="47" xr10:uidLastSave="{00000000-0000-0000-0000-000000000000}"/>
  <bookViews>
    <workbookView xWindow="2805" yWindow="-75" windowWidth="23070" windowHeight="15585" xr2:uid="{1EA7D4BC-0E71-467A-81F4-8371BAA0CFDB}"/>
  </bookViews>
  <sheets>
    <sheet name="계산작업" sheetId="1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5" i="11" l="1"/>
  <c r="D35" i="11" l="1"/>
  <c r="I16" i="11"/>
  <c r="I17" i="11"/>
  <c r="I18" i="11"/>
  <c r="I19" i="11"/>
  <c r="I20" i="11"/>
  <c r="I21" i="11"/>
  <c r="I22" i="11"/>
  <c r="I23" i="11"/>
  <c r="I24" i="11"/>
  <c r="D24" i="11"/>
  <c r="I4" i="11"/>
  <c r="I5" i="11"/>
  <c r="I6" i="11"/>
  <c r="I7" i="11"/>
  <c r="I8" i="11"/>
  <c r="I9" i="11"/>
  <c r="I10" i="11"/>
  <c r="I11" i="11"/>
  <c r="I3" i="11"/>
  <c r="D4" i="11" a="1"/>
  <c r="D4" i="11" s="1"/>
  <c r="D5" i="11" a="1"/>
  <c r="D5" i="11" s="1"/>
  <c r="D6" i="11" a="1"/>
  <c r="D6" i="11"/>
  <c r="D7" i="11" a="1"/>
  <c r="D7" i="11"/>
  <c r="D8" i="11" a="1"/>
  <c r="D8" i="11" s="1"/>
  <c r="D9" i="11" a="1"/>
  <c r="D9" i="11" s="1"/>
  <c r="D10" i="11" a="1"/>
  <c r="D10" i="11" s="1"/>
  <c r="D11" i="11" a="1"/>
  <c r="D11" i="11" s="1"/>
  <c r="D3" i="11" a="1"/>
  <c r="D3" i="1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<sst xmlns="http://schemas.openxmlformats.org/spreadsheetml/2006/main" count="94" uniqueCount="88">
  <si>
    <t>판매가</t>
  </si>
  <si>
    <t>[표1]</t>
  </si>
  <si>
    <t>[표2]</t>
  </si>
  <si>
    <t>신발 판매현황</t>
  </si>
  <si>
    <t>이름</t>
  </si>
  <si>
    <t>구분</t>
  </si>
  <si>
    <t>판매량</t>
  </si>
  <si>
    <t>비고</t>
  </si>
  <si>
    <t>슬리퍼</t>
  </si>
  <si>
    <t>런닝화</t>
  </si>
  <si>
    <t>샌들</t>
  </si>
  <si>
    <t>등산화</t>
  </si>
  <si>
    <t>트레킹화</t>
  </si>
  <si>
    <t>축구화</t>
  </si>
  <si>
    <t>풋살화</t>
  </si>
  <si>
    <t>농구화</t>
  </si>
  <si>
    <t>골프화</t>
  </si>
  <si>
    <t>[표3]</t>
  </si>
  <si>
    <t>사원 관리 명부</t>
  </si>
  <si>
    <t>[표4]</t>
  </si>
  <si>
    <t>사원번호</t>
  </si>
  <si>
    <t>부서</t>
  </si>
  <si>
    <t>급여</t>
  </si>
  <si>
    <t>TZ2600</t>
  </si>
  <si>
    <t>노아연</t>
  </si>
  <si>
    <t>생산부</t>
  </si>
  <si>
    <t>PQ2991</t>
  </si>
  <si>
    <t>장제연</t>
  </si>
  <si>
    <t>총무부</t>
  </si>
  <si>
    <t>SS1603</t>
  </si>
  <si>
    <t>한민국</t>
  </si>
  <si>
    <t>영업부</t>
  </si>
  <si>
    <t>LY1833</t>
  </si>
  <si>
    <t>우정아</t>
  </si>
  <si>
    <t>PV1748</t>
  </si>
  <si>
    <t>곽범상</t>
  </si>
  <si>
    <t>RB2199</t>
  </si>
  <si>
    <t>한윤태</t>
  </si>
  <si>
    <t>IW2573</t>
  </si>
  <si>
    <t>허승민</t>
  </si>
  <si>
    <t>KM2550</t>
  </si>
  <si>
    <t>고여준</t>
  </si>
  <si>
    <t>NF1772</t>
  </si>
  <si>
    <t>이재영</t>
  </si>
  <si>
    <t>영업부 사원들의 급여 평균</t>
  </si>
  <si>
    <t>[표5]</t>
  </si>
  <si>
    <t>통신비 납부 현황</t>
  </si>
  <si>
    <t>사용시간</t>
  </si>
  <si>
    <t>납부요금</t>
  </si>
  <si>
    <t>고객명</t>
  </si>
  <si>
    <t>배성수</t>
  </si>
  <si>
    <t>박유신</t>
  </si>
  <si>
    <t>황영철</t>
  </si>
  <si>
    <t>허정민</t>
  </si>
  <si>
    <t>김서하</t>
  </si>
  <si>
    <t>이설빈</t>
  </si>
  <si>
    <t>강성훈</t>
  </si>
  <si>
    <t>가장 적은 요금 납부하는 고객명</t>
  </si>
  <si>
    <t>김소연</t>
  </si>
  <si>
    <t>대여일</t>
    <phoneticPr fontId="1" type="noConversion"/>
  </si>
  <si>
    <t>도서 대여 현황</t>
    <phoneticPr fontId="1" type="noConversion"/>
  </si>
  <si>
    <t>도서코드</t>
    <phoneticPr fontId="1" type="noConversion"/>
  </si>
  <si>
    <t>대여기간</t>
    <phoneticPr fontId="1" type="noConversion"/>
  </si>
  <si>
    <t>반납일</t>
    <phoneticPr fontId="1" type="noConversion"/>
  </si>
  <si>
    <t>G-4823</t>
    <phoneticPr fontId="1" type="noConversion"/>
  </si>
  <si>
    <t>K-9002</t>
    <phoneticPr fontId="1" type="noConversion"/>
  </si>
  <si>
    <t>S-1687</t>
    <phoneticPr fontId="1" type="noConversion"/>
  </si>
  <si>
    <t>O-4105</t>
    <phoneticPr fontId="1" type="noConversion"/>
  </si>
  <si>
    <t>A-5577</t>
    <phoneticPr fontId="1" type="noConversion"/>
  </si>
  <si>
    <t>G-6934</t>
    <phoneticPr fontId="1" type="noConversion"/>
  </si>
  <si>
    <t>S-7155</t>
    <phoneticPr fontId="1" type="noConversion"/>
  </si>
  <si>
    <t>O-6720</t>
    <phoneticPr fontId="1" type="noConversion"/>
  </si>
  <si>
    <t>A-3811</t>
    <phoneticPr fontId="1" type="noConversion"/>
  </si>
  <si>
    <t>K-5746</t>
    <phoneticPr fontId="1" type="noConversion"/>
  </si>
  <si>
    <t>제품 생산현황</t>
    <phoneticPr fontId="1" type="noConversion"/>
  </si>
  <si>
    <t>제품코드</t>
    <phoneticPr fontId="1" type="noConversion"/>
  </si>
  <si>
    <t>생산단가</t>
    <phoneticPr fontId="1" type="noConversion"/>
  </si>
  <si>
    <t>생산량</t>
    <phoneticPr fontId="1" type="noConversion"/>
  </si>
  <si>
    <t>생산공장</t>
    <phoneticPr fontId="1" type="noConversion"/>
  </si>
  <si>
    <t>A-1-G</t>
    <phoneticPr fontId="1" type="noConversion"/>
  </si>
  <si>
    <t>H-2-N</t>
    <phoneticPr fontId="1" type="noConversion"/>
  </si>
  <si>
    <t>O-4-F</t>
    <phoneticPr fontId="1" type="noConversion"/>
  </si>
  <si>
    <t>S-3-P</t>
    <phoneticPr fontId="1" type="noConversion"/>
  </si>
  <si>
    <t>A-1-E</t>
    <phoneticPr fontId="1" type="noConversion"/>
  </si>
  <si>
    <t>S-3-K</t>
    <phoneticPr fontId="1" type="noConversion"/>
  </si>
  <si>
    <t>O-4-L</t>
    <phoneticPr fontId="1" type="noConversion"/>
  </si>
  <si>
    <t>H-2-T</t>
    <phoneticPr fontId="1" type="noConversion"/>
  </si>
  <si>
    <t>A-1-D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</si>
</sst>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microsoft.com/office/2006/relationships/vbaProject" Target="vbaProject.bin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BE567-6180-4F2E-9BB1-C5264386A63C}">
  <sheetPr codeName="Sheet4"/>
  <dimension ref="A1:I35"/>
  <sheetViews>
    <sheetView tabSelected="1" workbookViewId="0">
      <selection activeCell="I15" sqref="I15"/>
    </sheetView>
  </sheetViews>
  <sheetFormatPr defaultRowHeight="16.5" x14ac:dyDescent="0.3"/>
  <cols>
    <col min="4" max="4" width="11.875" bestFit="1" customWidth="1"/>
    <col min="7" max="7" width="10.75" bestFit="1" customWidth="1"/>
  </cols>
  <sheetData>
    <row r="1" spans="1:9" x14ac:dyDescent="0.3">
      <c r="A1" s="1" t="s">
        <v>1</v>
      </c>
      <c r="B1" s="3" t="s">
        <v>74</v>
      </c>
      <c r="F1" s="2" t="s">
        <v>2</v>
      </c>
      <c r="G1" s="3" t="s">
        <v>3</v>
      </c>
    </row>
    <row r="2" spans="1:9" x14ac:dyDescent="0.3">
      <c r="A2" s="4" t="s">
        <v>75</v>
      </c>
      <c r="B2" s="4" t="s">
        <v>76</v>
      </c>
      <c r="C2" s="4" t="s">
        <v>77</v>
      </c>
      <c r="D2" s="5" t="s">
        <v>78</v>
      </c>
      <c r="F2" s="4" t="s">
        <v>5</v>
      </c>
      <c r="G2" s="4" t="s">
        <v>0</v>
      </c>
      <c r="H2" s="4" t="s">
        <v>6</v>
      </c>
      <c r="I2" s="5" t="s">
        <v>7</v>
      </c>
    </row>
    <row r="3" spans="1:9" x14ac:dyDescent="0.3">
      <c r="A3" s="4" t="s">
        <v>79</v>
      </c>
      <c r="B3" s="6">
        <v>16800</v>
      </c>
      <c r="C3" s="6">
        <v>1200</v>
      </c>
      <c r="D3" s="4" t="str" cm="1">
        <f t="array" ref="D3">_xlfn.IFS(MID(A3,3,1)="1", "천안", MID(A3,3,1)="2", "아산", TRUE, "평택")</f>
        <v>천안</v>
      </c>
      <c r="F3" s="4" t="s">
        <v>10</v>
      </c>
      <c r="G3" s="6">
        <v>38000</v>
      </c>
      <c r="H3" s="4">
        <v>227</v>
      </c>
      <c r="I3" s="4" t="str">
        <f>IF(H3&gt;=LARGE($H$3:$H$11, 3), "우수", IF(H3&lt;=SMALL($H$3:$H$11, 3), "노력", ""))</f>
        <v/>
      </c>
    </row>
    <row r="4" spans="1:9" x14ac:dyDescent="0.3">
      <c r="A4" s="4" t="s">
        <v>80</v>
      </c>
      <c r="B4" s="6">
        <v>15200</v>
      </c>
      <c r="C4" s="6">
        <v>1500</v>
      </c>
      <c r="D4" s="4" t="str" cm="1">
        <f t="array" ref="D4">_xlfn.IFS(MID(A4,3,1)="1", "천안", MID(A4,3,1)="2", "아산", TRUE, "평택")</f>
        <v>아산</v>
      </c>
      <c r="F4" s="4" t="s">
        <v>8</v>
      </c>
      <c r="G4" s="6">
        <v>39000</v>
      </c>
      <c r="H4" s="4">
        <v>471</v>
      </c>
      <c r="I4" s="4" t="str">
        <f t="shared" ref="I4:I11" si="0">IF(H4&gt;=LARGE($H$3:$H$11, 3), "우수", IF(H4&lt;=SMALL($H$3:$H$11, 3), "노력", ""))</f>
        <v>우수</v>
      </c>
    </row>
    <row r="5" spans="1:9" x14ac:dyDescent="0.3">
      <c r="A5" s="4" t="s">
        <v>81</v>
      </c>
      <c r="B5" s="6">
        <v>13900</v>
      </c>
      <c r="C5" s="6">
        <v>1000</v>
      </c>
      <c r="D5" s="4" t="str" cm="1">
        <f t="array" ref="D5">_xlfn.IFS(MID(A5,3,1)="1", "천안", MID(A5,3,1)="2", "아산", TRUE, "평택")</f>
        <v>평택</v>
      </c>
      <c r="F5" s="4" t="s">
        <v>9</v>
      </c>
      <c r="G5" s="6">
        <v>55000</v>
      </c>
      <c r="H5" s="4">
        <v>369</v>
      </c>
      <c r="I5" s="4" t="str">
        <f t="shared" si="0"/>
        <v>우수</v>
      </c>
    </row>
    <row r="6" spans="1:9" x14ac:dyDescent="0.3">
      <c r="A6" s="4" t="s">
        <v>82</v>
      </c>
      <c r="B6" s="6">
        <v>18100</v>
      </c>
      <c r="C6" s="6">
        <v>1300</v>
      </c>
      <c r="D6" s="4" t="str" cm="1">
        <f t="array" ref="D6">_xlfn.IFS(MID(A6,3,1)="1", "천안", MID(A6,3,1)="2", "아산", TRUE, "평택")</f>
        <v>평택</v>
      </c>
      <c r="F6" s="4" t="s">
        <v>12</v>
      </c>
      <c r="G6" s="6">
        <v>65000</v>
      </c>
      <c r="H6" s="4">
        <v>242</v>
      </c>
      <c r="I6" s="4" t="str">
        <f t="shared" si="0"/>
        <v/>
      </c>
    </row>
    <row r="7" spans="1:9" x14ac:dyDescent="0.3">
      <c r="A7" s="4" t="s">
        <v>83</v>
      </c>
      <c r="B7" s="6">
        <v>16000</v>
      </c>
      <c r="C7" s="6">
        <v>1200</v>
      </c>
      <c r="D7" s="4" t="str" cm="1">
        <f t="array" ref="D7">_xlfn.IFS(MID(A7,3,1)="1", "천안", MID(A7,3,1)="2", "아산", TRUE, "평택")</f>
        <v>천안</v>
      </c>
      <c r="F7" s="4" t="s">
        <v>13</v>
      </c>
      <c r="G7" s="6">
        <v>99000</v>
      </c>
      <c r="H7" s="4">
        <v>105</v>
      </c>
      <c r="I7" s="4" t="str">
        <f t="shared" si="0"/>
        <v>노력</v>
      </c>
    </row>
    <row r="8" spans="1:9" x14ac:dyDescent="0.3">
      <c r="A8" s="4" t="s">
        <v>84</v>
      </c>
      <c r="B8" s="6">
        <v>14300</v>
      </c>
      <c r="C8" s="6">
        <v>1500</v>
      </c>
      <c r="D8" s="4" t="str" cm="1">
        <f t="array" ref="D8">_xlfn.IFS(MID(A8,3,1)="1", "천안", MID(A8,3,1)="2", "아산", TRUE, "평택")</f>
        <v>평택</v>
      </c>
      <c r="F8" s="4" t="s">
        <v>14</v>
      </c>
      <c r="G8" s="6">
        <v>120000</v>
      </c>
      <c r="H8" s="4">
        <v>96</v>
      </c>
      <c r="I8" s="4" t="str">
        <f t="shared" si="0"/>
        <v>노력</v>
      </c>
    </row>
    <row r="9" spans="1:9" x14ac:dyDescent="0.3">
      <c r="A9" s="4" t="s">
        <v>85</v>
      </c>
      <c r="B9" s="6">
        <v>15700</v>
      </c>
      <c r="C9" s="6">
        <v>1400</v>
      </c>
      <c r="D9" s="4" t="str" cm="1">
        <f t="array" ref="D9">_xlfn.IFS(MID(A9,3,1)="1", "천안", MID(A9,3,1)="2", "아산", TRUE, "평택")</f>
        <v>평택</v>
      </c>
      <c r="F9" s="4" t="s">
        <v>15</v>
      </c>
      <c r="G9" s="6">
        <v>145000</v>
      </c>
      <c r="H9" s="4">
        <v>209</v>
      </c>
      <c r="I9" s="4" t="str">
        <f t="shared" si="0"/>
        <v/>
      </c>
    </row>
    <row r="10" spans="1:9" x14ac:dyDescent="0.3">
      <c r="A10" s="4" t="s">
        <v>86</v>
      </c>
      <c r="B10" s="6">
        <v>13300</v>
      </c>
      <c r="C10" s="6">
        <v>1100</v>
      </c>
      <c r="D10" s="4" t="str" cm="1">
        <f t="array" ref="D10">_xlfn.IFS(MID(A10,3,1)="1", "천안", MID(A10,3,1)="2", "아산", TRUE, "평택")</f>
        <v>아산</v>
      </c>
      <c r="F10" s="4" t="s">
        <v>11</v>
      </c>
      <c r="G10" s="6">
        <v>150000</v>
      </c>
      <c r="H10" s="4">
        <v>258</v>
      </c>
      <c r="I10" s="4" t="str">
        <f t="shared" si="0"/>
        <v>우수</v>
      </c>
    </row>
    <row r="11" spans="1:9" x14ac:dyDescent="0.3">
      <c r="A11" s="4" t="s">
        <v>87</v>
      </c>
      <c r="B11" s="6">
        <v>14900</v>
      </c>
      <c r="C11" s="6">
        <v>1300</v>
      </c>
      <c r="D11" s="4" t="str" cm="1">
        <f t="array" ref="D11">_xlfn.IFS(MID(A11,3,1)="1", "천안", MID(A11,3,1)="2", "아산", TRUE, "평택")</f>
        <v>천안</v>
      </c>
      <c r="F11" s="4" t="s">
        <v>16</v>
      </c>
      <c r="G11" s="6">
        <v>185000</v>
      </c>
      <c r="H11" s="4">
        <v>88</v>
      </c>
      <c r="I11" s="4" t="str">
        <f t="shared" si="0"/>
        <v>노력</v>
      </c>
    </row>
    <row r="13" spans="1:9" x14ac:dyDescent="0.3">
      <c r="A13" s="2" t="s">
        <v>17</v>
      </c>
      <c r="B13" s="3" t="s">
        <v>18</v>
      </c>
      <c r="F13" s="2" t="s">
        <v>19</v>
      </c>
      <c r="G13" s="3" t="s">
        <v>60</v>
      </c>
    </row>
    <row r="14" spans="1:9" x14ac:dyDescent="0.3">
      <c r="A14" s="4" t="s">
        <v>20</v>
      </c>
      <c r="B14" s="4" t="s">
        <v>4</v>
      </c>
      <c r="C14" s="4" t="s">
        <v>21</v>
      </c>
      <c r="D14" s="4" t="s">
        <v>22</v>
      </c>
      <c r="F14" s="4" t="s">
        <v>61</v>
      </c>
      <c r="G14" s="4" t="s">
        <v>59</v>
      </c>
      <c r="H14" s="4" t="s">
        <v>62</v>
      </c>
      <c r="I14" s="5" t="s">
        <v>63</v>
      </c>
    </row>
    <row r="15" spans="1:9" x14ac:dyDescent="0.3">
      <c r="A15" s="4" t="s">
        <v>23</v>
      </c>
      <c r="B15" s="4" t="s">
        <v>24</v>
      </c>
      <c r="C15" s="4" t="s">
        <v>25</v>
      </c>
      <c r="D15" s="6">
        <v>3010000</v>
      </c>
      <c r="F15" s="4" t="s">
        <v>64</v>
      </c>
      <c r="G15" s="8">
        <v>45602</v>
      </c>
      <c r="H15" s="4">
        <v>4</v>
      </c>
      <c r="I15" s="4" t="str">
        <f>MONTH(WORKDAY(G15,H15))&amp;"/"&amp;DAY(WORKDAY(G15,H15))</f>
        <v>11/12</v>
      </c>
    </row>
    <row r="16" spans="1:9" x14ac:dyDescent="0.3">
      <c r="A16" s="4" t="s">
        <v>26</v>
      </c>
      <c r="B16" s="4" t="s">
        <v>27</v>
      </c>
      <c r="C16" s="4" t="s">
        <v>28</v>
      </c>
      <c r="D16" s="6">
        <v>2560000</v>
      </c>
      <c r="F16" s="4" t="s">
        <v>65</v>
      </c>
      <c r="G16" s="8">
        <v>45602</v>
      </c>
      <c r="H16" s="4">
        <v>6</v>
      </c>
      <c r="I16" s="4" t="str">
        <f t="shared" ref="I16:I24" si="1">MONTH(WORKDAY(G16, H16))&amp;"/"&amp;DAY(WORKDAY(G16, H16))</f>
        <v>11/14</v>
      </c>
    </row>
    <row r="17" spans="1:9" x14ac:dyDescent="0.3">
      <c r="A17" s="4" t="s">
        <v>29</v>
      </c>
      <c r="B17" s="4" t="s">
        <v>30</v>
      </c>
      <c r="C17" s="4" t="s">
        <v>31</v>
      </c>
      <c r="D17" s="6">
        <v>3360000</v>
      </c>
      <c r="F17" s="4" t="s">
        <v>66</v>
      </c>
      <c r="G17" s="8">
        <v>45603</v>
      </c>
      <c r="H17" s="4">
        <v>5</v>
      </c>
      <c r="I17" s="4" t="str">
        <f t="shared" si="1"/>
        <v>11/14</v>
      </c>
    </row>
    <row r="18" spans="1:9" x14ac:dyDescent="0.3">
      <c r="A18" s="4" t="s">
        <v>32</v>
      </c>
      <c r="B18" s="4" t="s">
        <v>33</v>
      </c>
      <c r="C18" s="4" t="s">
        <v>25</v>
      </c>
      <c r="D18" s="6">
        <v>3630000</v>
      </c>
      <c r="F18" s="4" t="s">
        <v>67</v>
      </c>
      <c r="G18" s="8">
        <v>45604</v>
      </c>
      <c r="H18" s="4">
        <v>5</v>
      </c>
      <c r="I18" s="4" t="str">
        <f t="shared" si="1"/>
        <v>11/15</v>
      </c>
    </row>
    <row r="19" spans="1:9" x14ac:dyDescent="0.3">
      <c r="A19" s="4" t="s">
        <v>34</v>
      </c>
      <c r="B19" s="4" t="s">
        <v>35</v>
      </c>
      <c r="C19" s="4" t="s">
        <v>28</v>
      </c>
      <c r="D19" s="6">
        <v>4010000</v>
      </c>
      <c r="F19" s="4" t="s">
        <v>68</v>
      </c>
      <c r="G19" s="8">
        <v>45604</v>
      </c>
      <c r="H19" s="4">
        <v>3</v>
      </c>
      <c r="I19" s="4" t="str">
        <f t="shared" si="1"/>
        <v>11/13</v>
      </c>
    </row>
    <row r="20" spans="1:9" x14ac:dyDescent="0.3">
      <c r="A20" s="4" t="s">
        <v>36</v>
      </c>
      <c r="B20" s="4" t="s">
        <v>37</v>
      </c>
      <c r="C20" s="4" t="s">
        <v>31</v>
      </c>
      <c r="D20" s="6">
        <v>3060000</v>
      </c>
      <c r="F20" s="4" t="s">
        <v>69</v>
      </c>
      <c r="G20" s="8">
        <v>45604</v>
      </c>
      <c r="H20" s="4">
        <v>4</v>
      </c>
      <c r="I20" s="4" t="str">
        <f t="shared" si="1"/>
        <v>11/14</v>
      </c>
    </row>
    <row r="21" spans="1:9" x14ac:dyDescent="0.3">
      <c r="A21" s="4" t="s">
        <v>38</v>
      </c>
      <c r="B21" s="4" t="s">
        <v>39</v>
      </c>
      <c r="C21" s="4" t="s">
        <v>25</v>
      </c>
      <c r="D21" s="6">
        <v>4210000</v>
      </c>
      <c r="F21" s="4" t="s">
        <v>70</v>
      </c>
      <c r="G21" s="8">
        <v>45605</v>
      </c>
      <c r="H21" s="4">
        <v>5</v>
      </c>
      <c r="I21" s="4" t="str">
        <f t="shared" si="1"/>
        <v>11/15</v>
      </c>
    </row>
    <row r="22" spans="1:9" x14ac:dyDescent="0.3">
      <c r="A22" s="4" t="s">
        <v>40</v>
      </c>
      <c r="B22" s="4" t="s">
        <v>41</v>
      </c>
      <c r="C22" s="4" t="s">
        <v>31</v>
      </c>
      <c r="D22" s="6">
        <v>3900000</v>
      </c>
      <c r="F22" s="4" t="s">
        <v>71</v>
      </c>
      <c r="G22" s="8">
        <v>45606</v>
      </c>
      <c r="H22" s="4">
        <v>3</v>
      </c>
      <c r="I22" s="4" t="str">
        <f t="shared" si="1"/>
        <v>11/13</v>
      </c>
    </row>
    <row r="23" spans="1:9" x14ac:dyDescent="0.3">
      <c r="A23" s="4" t="s">
        <v>42</v>
      </c>
      <c r="B23" s="4" t="s">
        <v>43</v>
      </c>
      <c r="C23" s="4" t="s">
        <v>28</v>
      </c>
      <c r="D23" s="6">
        <v>4190000</v>
      </c>
      <c r="F23" s="4" t="s">
        <v>72</v>
      </c>
      <c r="G23" s="8">
        <v>45609</v>
      </c>
      <c r="H23" s="4">
        <v>6</v>
      </c>
      <c r="I23" s="4" t="str">
        <f t="shared" si="1"/>
        <v>11/21</v>
      </c>
    </row>
    <row r="24" spans="1:9" x14ac:dyDescent="0.3">
      <c r="A24" s="9" t="s">
        <v>44</v>
      </c>
      <c r="B24" s="10"/>
      <c r="C24" s="11"/>
      <c r="D24" s="6">
        <f>SUMIF(C15:C23, "영업부", D15:D23) / COUNTIF(C15:C23, "영업부")</f>
        <v>3440000</v>
      </c>
      <c r="F24" s="4" t="s">
        <v>73</v>
      </c>
      <c r="G24" s="8">
        <v>45609</v>
      </c>
      <c r="H24" s="4">
        <v>4</v>
      </c>
      <c r="I24" s="4" t="str">
        <f t="shared" si="1"/>
        <v>11/19</v>
      </c>
    </row>
    <row r="26" spans="1:9" x14ac:dyDescent="0.3">
      <c r="A26" s="2" t="s">
        <v>45</v>
      </c>
      <c r="B26" s="3" t="s">
        <v>46</v>
      </c>
    </row>
    <row r="27" spans="1:9" x14ac:dyDescent="0.3">
      <c r="A27" s="4" t="s">
        <v>47</v>
      </c>
      <c r="B27" s="4" t="s">
        <v>48</v>
      </c>
      <c r="C27" s="4" t="s">
        <v>49</v>
      </c>
    </row>
    <row r="28" spans="1:9" x14ac:dyDescent="0.3">
      <c r="A28" s="7">
        <v>0.13749999999999998</v>
      </c>
      <c r="B28" s="6">
        <v>10890</v>
      </c>
      <c r="C28" s="4" t="s">
        <v>50</v>
      </c>
    </row>
    <row r="29" spans="1:9" x14ac:dyDescent="0.3">
      <c r="A29" s="7">
        <v>0.11458333333333333</v>
      </c>
      <c r="B29" s="6">
        <v>9075</v>
      </c>
      <c r="C29" s="4" t="s">
        <v>51</v>
      </c>
    </row>
    <row r="30" spans="1:9" x14ac:dyDescent="0.3">
      <c r="A30" s="7">
        <v>0.18680555555555556</v>
      </c>
      <c r="B30" s="6">
        <v>14795</v>
      </c>
      <c r="C30" s="4" t="s">
        <v>52</v>
      </c>
    </row>
    <row r="31" spans="1:9" x14ac:dyDescent="0.3">
      <c r="A31" s="7">
        <v>0.24027777777777778</v>
      </c>
      <c r="B31" s="6">
        <v>19030</v>
      </c>
      <c r="C31" s="4" t="s">
        <v>53</v>
      </c>
    </row>
    <row r="32" spans="1:9" x14ac:dyDescent="0.3">
      <c r="A32" s="7">
        <v>7.8472222222222221E-2</v>
      </c>
      <c r="B32" s="6">
        <v>6215</v>
      </c>
      <c r="C32" s="4" t="s">
        <v>54</v>
      </c>
    </row>
    <row r="33" spans="1:6" x14ac:dyDescent="0.3">
      <c r="A33" s="7">
        <v>0.15625</v>
      </c>
      <c r="B33" s="6">
        <v>12375</v>
      </c>
      <c r="C33" s="4" t="s">
        <v>55</v>
      </c>
    </row>
    <row r="34" spans="1:6" x14ac:dyDescent="0.3">
      <c r="A34" s="7">
        <v>0.17222222222222225</v>
      </c>
      <c r="B34" s="6">
        <v>13640</v>
      </c>
      <c r="C34" s="4" t="s">
        <v>56</v>
      </c>
      <c r="D34" s="9" t="s">
        <v>57</v>
      </c>
      <c r="E34" s="10"/>
      <c r="F34" s="11"/>
    </row>
    <row r="35" spans="1:6" x14ac:dyDescent="0.3">
      <c r="A35" s="7">
        <v>0.10902777777777778</v>
      </c>
      <c r="B35" s="6">
        <v>8635</v>
      </c>
      <c r="C35" s="4" t="s">
        <v>58</v>
      </c>
      <c r="D35" s="12" t="str">
        <f>VLOOKUP(SMALL(B28:B35,1), B28:C35, 2, 0)</f>
        <v>김서하</v>
      </c>
      <c r="E35" s="13"/>
      <c r="F35" s="14"/>
    </row>
  </sheetData>
  <mergeCells count="3">
    <mergeCell ref="A24:C24"/>
    <mergeCell ref="D34:F34"/>
    <mergeCell ref="D35:F35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계산작업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SGKPRTBDFN</cp:lastModifiedBy>
  <dcterms:created xsi:type="dcterms:W3CDTF">2023-04-27T08:01:32Z</dcterms:created>
  <dcterms:modified xsi:type="dcterms:W3CDTF">2024-10-16T23:45:29Z</dcterms:modified>
</cp:coreProperties>
</file>