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\Documents\"/>
    </mc:Choice>
  </mc:AlternateContent>
  <xr:revisionPtr revIDLastSave="0" documentId="13_ncr:1_{4334A822-DB3D-4D64-A1E0-69634D9BFE66}" xr6:coauthVersionLast="47" xr6:coauthVersionMax="47" xr10:uidLastSave="{00000000-0000-0000-0000-000000000000}"/>
  <bookViews>
    <workbookView xWindow="-120" yWindow="-120" windowWidth="29040" windowHeight="15720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4" i="7"/>
  <c r="C7" i="6" l="1"/>
  <c r="C6" i="6" l="1"/>
  <c r="G9" i="5" l="1"/>
  <c r="G4" i="5"/>
  <c r="G7" i="5"/>
  <c r="G14" i="5"/>
  <c r="G10" i="5"/>
  <c r="G5" i="5"/>
  <c r="G8" i="5"/>
  <c r="G11" i="5"/>
  <c r="G12" i="5"/>
  <c r="G6" i="5"/>
  <c r="G13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<sst xmlns="http://schemas.openxmlformats.org/spreadsheetml/2006/main" count="304" uniqueCount="252">
  <si>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</si>
  <si>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</si>
  <si>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</si>
  <si>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</si>
  <si>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</si>
  <si>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</si>
  <si>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</si>
  <si>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</si>
  <si>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</si>
  <si>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</si>
  <si>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</si>
  <si>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</si>
  <si>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</si>
  <si>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</si>
  <si>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</si>
  <si>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</si>
  <si>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</si>
  <si>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</si>
  <si>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</si>
  <si>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</si>
  <si>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</si>
  <si>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</si>
  <si>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</si>
  <si>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</si>
  <si>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</si>
  <si>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</si>
  <si>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</si>
  <si>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</si>
  <si>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</si>
  <si>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</si>
  <si>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</si>
  <si>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</si>
  <si>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</si>
  <si>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</si>
  <si>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</si>
  <si>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</si>
  <si>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</si>
  <si>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</si>
  <si>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</si>
  <si>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</si>
  <si>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</si>
  <si>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</si>
  <si>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</si>
  <si>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</si>
  <si>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</si>
  <si>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</si>
  <si>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</si>
  <si>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</si>
  <si>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</si>
  <si>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</si>
  <si>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</si>
  <si>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</si>
  <si>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</si>
  <si>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</si>
  <si>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</si>
  <si>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</si>
  <si>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</si>
  <si>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</si>
  <si>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</si>
  <si>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</si>
  <si>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</si>
  <si>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</si>
  <si>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</si>
  <si>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</si>
  <si>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</si>
  <si>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</si>
  <si>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</si>
  <si>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</si>
  <si>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</si>
  <si>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</si>
  <si>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</si>
  <si>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</si>
  <si>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</si>
  <si>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</si>
  <si>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</si>
  <si>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</si>
  <si>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</si>
  <si>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</si>
  <si>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</si>
  <si>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</si>
  <si>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</si>
  <si>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</si>
  <si>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</si>
  <si>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</si>
  <si>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</si>
  <si>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</si>
  <si>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</si>
  <si>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</si>
  <si>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</si>
  <si>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</si>
  <si>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</si>
  <si>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</si>
  <si>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</si>
  <si>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</si>
  <si>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</si>
  <si>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</si>
  <si>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</si>
  <si>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</si>
  <si>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</si>
  <si>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</si>
  <si>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</si>
  <si>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</si>
  <si>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</si>
  <si>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</si>
  <si>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</si>
  <si>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</si>
  <si>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</si>
  <si>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</si>
  <si>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</si>
  <si>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</si>
  <si>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</si>
  <si>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</si>
  <si>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</si>
  <si>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</si>
  <si>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</si>
  <si>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</si>
  <si>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</si>
  <si>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</si>
  <si>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</si>
  <si>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</si>
  <si>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</si>
  <si>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</si>
  <si>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</si>
  <si>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</si>
  <si>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</si>
  <si>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</si>
  <si>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</si>
  <si>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</si>
  <si>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</si>
  <si>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</si>
  <si>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</si>
  <si>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</si>
  <si>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</si>
  <si>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</si>
  <si>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구분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</si>
  <si>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</si>
  <si>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</si>
  <si>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</si>
  <si>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</si>
  <si>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</si>
  <si>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</si>
  <si>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</si>
  <si>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</si>
  <si>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</si>
  <si>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</si>
  <si>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</si>
  <si>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</si>
  <si>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</si>
  <si>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</si>
  <si>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</si>
  <si>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</si>
  <si>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</si>
  <si>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</si>
  <si>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</si>
  <si>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</si>
  <si>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</si>
  <si>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</si>
  <si>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</si>
  <si>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</si>
  <si>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</si>
  <si>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</si>
  <si>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</si>
  <si>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</si>
  <si>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</si>
  <si>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</si>
  <si>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</si>
  <si>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</si>
  <si>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</si>
  <si>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</si>
  <si>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</si>
  <si>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</si>
  <si>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</si>
  <si>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</si>
  <si>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</si>
  <si>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</si>
  <si>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</si>
  <si>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</si>
  <si>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</si>
  <si>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</si>
  <si>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</si>
  <si>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</si>
  <si>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</si>
  <si>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</si>
  <si>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</si>
  <si>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</si>
  <si>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</si>
  <si>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</si>
  <si>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</si>
  <si>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</si>
  <si>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</si>
  <si>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</si>
  <si>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</si>
  <si>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</si>
  <si>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</si>
  <si>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</si>
  <si>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</si>
  <si>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</si>
  <si>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</si>
  <si>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</si>
  <si>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</si>
  <si>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</si>
  <si>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</si>
  <si>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</si>
  <si>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</si>
  <si>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</si>
  <si>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</si>
  <si>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</si>
  <si>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</si>
  <si>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</si>
  <si>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</si>
  <si>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</si>
  <si>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</si>
  <si>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</si>
  <si>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</si>
  <si>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</si>
  <si>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</si>
  <si>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</si>
  <si>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</si>
  <si>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</si>
  <si>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</si>
  <si>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</si>
  <si>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</si>
  <si>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</si>
  <si>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</si>
  <si>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</si>
  <si>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</si>
  <si>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</si>
  <si>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</si>
  <si>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</si>
  <si>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</si>
  <si>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</si>
  <si>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</si>
  <si>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</si>
  <si>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</si>
  <si>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</si>
  <si>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</si>
  <si>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</si>
  <si>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</si>
  <si>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</si>
  <si>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</si>
  <si>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</si>
  <si>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</si>
  <si>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</si>
  <si>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과장</t>
  </si>
  <si>
    <t>대리</t>
  </si>
  <si>
    <t>부장</t>
  </si>
  <si>
    <t>사원</t>
  </si>
  <si>
    <t>총합계</t>
  </si>
  <si>
    <t>최대 : 기본급</t>
  </si>
  <si>
    <t>최대 : 성과급</t>
  </si>
  <si>
    <t>최대 : 실수령액</t>
  </si>
  <si>
    <t>직위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</si>
</sst>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m&quot;월&quot;\ dd&quot;일&quot;"/>
    <numFmt numFmtId="177" formatCode="0.0%"/>
    <numFmt numFmtId="178" formatCode="#,##0_);[Red]\(#,##0\)"/>
    <numFmt numFmtId="179" formatCode="0.0"/>
    <numFmt numFmtId="180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골든밸리</c:v>
                </c:pt>
                <c:pt idx="1">
                  <c:v>파인비치</c:v>
                </c:pt>
                <c:pt idx="2">
                  <c:v>블루윈</c:v>
                </c:pt>
                <c:pt idx="3">
                  <c:v>뉴그린</c:v>
                </c:pt>
                <c:pt idx="4">
                  <c:v>그랜드</c:v>
                </c:pt>
                <c:pt idx="5">
                  <c:v>토스카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6240</c:v>
                </c:pt>
                <c:pt idx="1">
                  <c:v>5880</c:v>
                </c:pt>
                <c:pt idx="2">
                  <c:v>7410</c:v>
                </c:pt>
                <c:pt idx="3">
                  <c:v>6600</c:v>
                </c:pt>
                <c:pt idx="4">
                  <c:v>4770</c:v>
                </c:pt>
                <c:pt idx="5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골든밸리</c:v>
                </c:pt>
                <c:pt idx="1">
                  <c:v>파인비치</c:v>
                </c:pt>
                <c:pt idx="2">
                  <c:v>블루윈</c:v>
                </c:pt>
                <c:pt idx="3">
                  <c:v>뉴그린</c:v>
                </c:pt>
                <c:pt idx="4">
                  <c:v>그랜드</c:v>
                </c:pt>
                <c:pt idx="5">
                  <c:v>토스카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7350</c:v>
                </c:pt>
                <c:pt idx="1">
                  <c:v>6780</c:v>
                </c:pt>
                <c:pt idx="2">
                  <c:v>8490</c:v>
                </c:pt>
                <c:pt idx="3">
                  <c:v>9030</c:v>
                </c:pt>
                <c:pt idx="4">
                  <c:v>5460</c:v>
                </c:pt>
                <c:pt idx="5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골든밸리</c:v>
                </c:pt>
                <c:pt idx="1">
                  <c:v>파인비치</c:v>
                </c:pt>
                <c:pt idx="2">
                  <c:v>블루윈</c:v>
                </c:pt>
                <c:pt idx="3">
                  <c:v>뉴그린</c:v>
                </c:pt>
                <c:pt idx="4">
                  <c:v>그랜드</c:v>
                </c:pt>
                <c:pt idx="5">
                  <c:v>토스카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8130</c:v>
                </c:pt>
                <c:pt idx="1">
                  <c:v>7500</c:v>
                </c:pt>
                <c:pt idx="2">
                  <c:v>9630</c:v>
                </c:pt>
                <c:pt idx="3">
                  <c:v>8280</c:v>
                </c:pt>
                <c:pt idx="4">
                  <c:v>7200</c:v>
                </c:pt>
                <c:pt idx="5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골든밸리</c:v>
                </c:pt>
                <c:pt idx="1">
                  <c:v>파인비치</c:v>
                </c:pt>
                <c:pt idx="2">
                  <c:v>블루윈</c:v>
                </c:pt>
                <c:pt idx="3">
                  <c:v>뉴그린</c:v>
                </c:pt>
                <c:pt idx="4">
                  <c:v>그랜드</c:v>
                </c:pt>
                <c:pt idx="5">
                  <c:v>토스카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7530</c:v>
                </c:pt>
                <c:pt idx="1">
                  <c:v>7020</c:v>
                </c:pt>
                <c:pt idx="2">
                  <c:v>11230</c:v>
                </c:pt>
                <c:pt idx="3">
                  <c:v>9600</c:v>
                </c:pt>
                <c:pt idx="4">
                  <c:v>6540</c:v>
                </c:pt>
                <c:pt idx="5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골든밸리</c:v>
                </c:pt>
                <c:pt idx="1">
                  <c:v>파인비치</c:v>
                </c:pt>
                <c:pt idx="2">
                  <c:v>블루윈</c:v>
                </c:pt>
                <c:pt idx="3">
                  <c:v>뉴그린</c:v>
                </c:pt>
                <c:pt idx="4">
                  <c:v>그랜드</c:v>
                </c:pt>
                <c:pt idx="5">
                  <c:v>토스카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29250</c:v>
                </c:pt>
                <c:pt idx="1">
                  <c:v>27180</c:v>
                </c:pt>
                <c:pt idx="2">
                  <c:v>36760</c:v>
                </c:pt>
                <c:pt idx="3">
                  <c:v>33510</c:v>
                </c:pt>
                <c:pt idx="4">
                  <c:v>23970</c:v>
                </c:pt>
                <c:pt idx="5">
                  <c:v>39560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146432"/>
        <c:axId val="323147680"/>
      </c:barChart>
      <c:catAx>
        <c:axId val="3231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ng" refreshedDate="46212.782438541668" createdVersion="7" refreshedVersion="7" minRefreshableVersion="3" recordCount="11" xr:uid="{87D40736-9490-49ED-A2C4-A8AD5BDEDE31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과장"/>
        <s v="대리"/>
        <s v="사원"/>
        <s v="부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김규리"/>
    <s v="AC5441"/>
    <s v="경리부"/>
    <x v="0"/>
    <n v="3000000"/>
    <n v="950000"/>
    <n v="3950000"/>
  </r>
  <r>
    <s v="최서연"/>
    <s v="AC1486"/>
    <s v="경리부"/>
    <x v="1"/>
    <n v="2700000"/>
    <n v="670000"/>
    <n v="3370000"/>
  </r>
  <r>
    <s v="배지민"/>
    <s v="AC6807"/>
    <s v="경리부"/>
    <x v="2"/>
    <n v="2400000"/>
    <n v="580000"/>
    <n v="2980000"/>
  </r>
  <r>
    <s v="박지성"/>
    <s v="PD2978"/>
    <s v="기획부"/>
    <x v="3"/>
    <n v="3900000"/>
    <n v="1100000"/>
    <n v="5000000"/>
  </r>
  <r>
    <s v="이향기"/>
    <s v="PD1092"/>
    <s v="기획부"/>
    <x v="0"/>
    <n v="3200000"/>
    <n v="970000"/>
    <n v="4170000"/>
  </r>
  <r>
    <s v="김미지"/>
    <s v="PD3774"/>
    <s v="기획부"/>
    <x v="1"/>
    <n v="2600000"/>
    <n v="760000"/>
    <n v="3360000"/>
  </r>
  <r>
    <s v="조다미"/>
    <s v="PD7570"/>
    <s v="기획부"/>
    <x v="2"/>
    <n v="2400000"/>
    <n v="550000"/>
    <n v="2950000"/>
  </r>
  <r>
    <s v="최준열"/>
    <s v="SK9713"/>
    <s v="영업부"/>
    <x v="3"/>
    <n v="3850000"/>
    <n v="1200000"/>
    <n v="5050000"/>
  </r>
  <r>
    <s v="이예소"/>
    <s v="SK5744"/>
    <s v="영업부"/>
    <x v="1"/>
    <n v="2650000"/>
    <n v="670000"/>
    <n v="3320000"/>
  </r>
  <r>
    <s v="송승환"/>
    <s v="SK5007"/>
    <s v="영업부"/>
    <x v="1"/>
    <n v="2500000"/>
    <n v="880000"/>
    <n v="3380000"/>
  </r>
  <r>
    <s v="김서현"/>
    <s v="SK6324"/>
    <s v="영업부"/>
    <x v="2"/>
    <n v="2350000"/>
    <n v="570000"/>
    <n v="29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968420-0A40-4712-AE38-3E330CEAA00F}" name="피벗 테이블1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>
      <items count="5">
        <item x="0"/>
        <item x="1"/>
        <item x="3"/>
        <item x="2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180"/>
    <dataField name="최대 : 성과급" fld="5" subtotal="max" baseField="3" baseItem="0" numFmtId="180"/>
    <dataField name="최대 : 실수령액" fld="6" subtotal="max" baseField="3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/>
  </sheetViews>
  <sheetFormatPr defaultRowHeight="16.5" x14ac:dyDescent="0.3"/>
  <cols>
    <col min="5" max="5" width="11.625" bestFit="1" customWidth="1"/>
    <col min="6" max="6" width="12.375" bestFit="1" customWidth="1"/>
    <col min="7" max="7" width="10.375" bestFit="1" customWidth="1"/>
  </cols>
  <sheetData>
    <row r="1" spans="1:7" x14ac:dyDescent="0.3">
      <c r="A1" t="s">
        <v>3</v>
      </c>
    </row>
    <row r="4" spans="1:7" x14ac:dyDescent="0.3">
      <c r="G4" s="1"/>
    </row>
    <row r="5" spans="1:7" x14ac:dyDescent="0.3">
      <c r="G5" s="1"/>
    </row>
    <row r="6" spans="1:7" x14ac:dyDescent="0.3">
      <c r="G6" s="1"/>
    </row>
    <row r="7" spans="1:7" x14ac:dyDescent="0.3">
      <c r="G7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/>
  </sheetViews>
  <sheetFormatPr defaultRowHeight="16.5" x14ac:dyDescent="0.3"/>
  <cols>
    <col min="2" max="2" width="10.375" bestFit="1" customWidth="1"/>
    <col min="5" max="5" width="11.125" customWidth="1"/>
    <col min="6" max="6" width="10.375" bestFit="1" customWidth="1"/>
  </cols>
  <sheetData>
    <row r="1" spans="1:6" x14ac:dyDescent="0.3">
      <c r="A1" t="s">
        <v>133</v>
      </c>
    </row>
    <row r="3" spans="1:6" x14ac:dyDescent="0.3">
      <c r="A3" s="5" t="s">
        <v>134</v>
      </c>
      <c r="B3" s="5" t="s">
        <v>138</v>
      </c>
      <c r="C3" s="5" t="s">
        <v>139</v>
      </c>
      <c r="D3" s="5" t="s">
        <v>140</v>
      </c>
      <c r="E3" s="5" t="s">
        <v>142</v>
      </c>
      <c r="F3" s="5" t="s">
        <v>141</v>
      </c>
    </row>
    <row r="4" spans="1:6" x14ac:dyDescent="0.3">
      <c r="A4" t="s">
        <v>135</v>
      </c>
      <c r="B4" s="5" t="s">
        <v>143</v>
      </c>
      <c r="C4" s="5" t="s">
        <v>153</v>
      </c>
      <c r="D4">
        <v>8</v>
      </c>
      <c r="E4" s="13">
        <v>45815</v>
      </c>
      <c r="F4" t="s">
        <v>152</v>
      </c>
    </row>
    <row r="5" spans="1:6" x14ac:dyDescent="0.3">
      <c r="B5" s="5" t="s">
        <v>144</v>
      </c>
      <c r="C5" s="5" t="s">
        <v>154</v>
      </c>
      <c r="D5">
        <v>10</v>
      </c>
      <c r="E5" s="13">
        <v>45815</v>
      </c>
    </row>
    <row r="6" spans="1:6" x14ac:dyDescent="0.3">
      <c r="B6" s="5" t="s">
        <v>145</v>
      </c>
      <c r="C6" s="5" t="s">
        <v>155</v>
      </c>
      <c r="D6">
        <v>9</v>
      </c>
      <c r="E6" s="13">
        <v>45816</v>
      </c>
    </row>
    <row r="7" spans="1:6" x14ac:dyDescent="0.3">
      <c r="A7" t="s">
        <v>136</v>
      </c>
      <c r="B7" s="5" t="s">
        <v>146</v>
      </c>
      <c r="C7" s="5" t="s">
        <v>156</v>
      </c>
      <c r="D7">
        <v>7</v>
      </c>
      <c r="E7" s="13">
        <v>45815</v>
      </c>
      <c r="F7" t="s">
        <v>161</v>
      </c>
    </row>
    <row r="8" spans="1:6" x14ac:dyDescent="0.3">
      <c r="B8" s="5" t="s">
        <v>147</v>
      </c>
      <c r="C8" s="5" t="s">
        <v>157</v>
      </c>
      <c r="D8">
        <v>10</v>
      </c>
      <c r="E8" s="13">
        <v>45816</v>
      </c>
    </row>
    <row r="9" spans="1:6" x14ac:dyDescent="0.3">
      <c r="A9" t="s">
        <v>137</v>
      </c>
      <c r="B9" s="5" t="s">
        <v>148</v>
      </c>
      <c r="C9" s="5" t="s">
        <v>158</v>
      </c>
      <c r="D9">
        <v>8</v>
      </c>
      <c r="E9" s="13">
        <v>45815</v>
      </c>
      <c r="F9" t="s">
        <v>151</v>
      </c>
    </row>
    <row r="10" spans="1:6" x14ac:dyDescent="0.3">
      <c r="B10" s="5" t="s">
        <v>149</v>
      </c>
      <c r="C10" s="5" t="s">
        <v>159</v>
      </c>
      <c r="D10">
        <v>11</v>
      </c>
      <c r="E10" s="13">
        <v>45816</v>
      </c>
    </row>
    <row r="11" spans="1:6" x14ac:dyDescent="0.3">
      <c r="B11" s="5" t="s">
        <v>150</v>
      </c>
      <c r="C11" s="5" t="s">
        <v>160</v>
      </c>
      <c r="D11">
        <v>12</v>
      </c>
      <c r="E11" s="13">
        <v>45816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sqref="A1:G1"/>
    </sheetView>
  </sheetViews>
  <sheetFormatPr defaultRowHeight="16.5" x14ac:dyDescent="0.3"/>
  <cols>
    <col min="7" max="7" width="13.625" customWidth="1"/>
  </cols>
  <sheetData>
    <row r="1" spans="1:7" ht="20.25" x14ac:dyDescent="0.3">
      <c r="A1" s="20" t="s">
        <v>162</v>
      </c>
      <c r="B1" s="20"/>
      <c r="C1" s="20"/>
      <c r="D1" s="20"/>
      <c r="E1" s="20"/>
      <c r="F1" s="20"/>
      <c r="G1" s="20"/>
    </row>
    <row r="3" spans="1:7" x14ac:dyDescent="0.3">
      <c r="A3" s="3" t="s">
        <v>163</v>
      </c>
      <c r="B3" s="3" t="s">
        <v>167</v>
      </c>
      <c r="C3" s="3" t="s">
        <v>168</v>
      </c>
      <c r="D3" s="3" t="s">
        <v>164</v>
      </c>
      <c r="E3" s="3" t="s">
        <v>165</v>
      </c>
      <c r="F3" s="3" t="s">
        <v>166</v>
      </c>
      <c r="G3" s="3" t="s">
        <v>169</v>
      </c>
    </row>
    <row r="4" spans="1:7" x14ac:dyDescent="0.3">
      <c r="A4" s="3" t="s">
        <v>170</v>
      </c>
      <c r="B4" s="8">
        <v>15000</v>
      </c>
      <c r="C4" s="8">
        <f>ROUND(B4+B4*35%,-3)</f>
        <v>20000</v>
      </c>
      <c r="D4" s="8">
        <v>1200</v>
      </c>
      <c r="E4" s="8">
        <v>800</v>
      </c>
      <c r="F4" s="8">
        <f>D4-E4</f>
        <v>400</v>
      </c>
      <c r="G4" s="8">
        <f>C4*E4</f>
        <v>16000000</v>
      </c>
    </row>
    <row r="5" spans="1:7" x14ac:dyDescent="0.3">
      <c r="A5" s="3" t="s">
        <v>177</v>
      </c>
      <c r="B5" s="8">
        <v>20000</v>
      </c>
      <c r="C5" s="8">
        <f t="shared" ref="C5:C15" si="0">ROUND(B5+B5*35%,-3)</f>
        <v>27000</v>
      </c>
      <c r="D5" s="8">
        <v>1350</v>
      </c>
      <c r="E5" s="8">
        <v>750</v>
      </c>
      <c r="F5" s="8">
        <f t="shared" ref="F5:F15" si="1">D5-E5</f>
        <v>600</v>
      </c>
      <c r="G5" s="8">
        <f t="shared" ref="G5:G15" si="2">C5*E5</f>
        <v>20250000</v>
      </c>
    </row>
    <row r="6" spans="1:7" x14ac:dyDescent="0.3">
      <c r="A6" s="3" t="s">
        <v>174</v>
      </c>
      <c r="B6" s="8">
        <v>18500</v>
      </c>
      <c r="C6" s="8">
        <f t="shared" si="0"/>
        <v>25000</v>
      </c>
      <c r="D6" s="8">
        <v>1020</v>
      </c>
      <c r="E6" s="8">
        <v>500</v>
      </c>
      <c r="F6" s="8">
        <f t="shared" si="1"/>
        <v>520</v>
      </c>
      <c r="G6" s="8">
        <f t="shared" si="2"/>
        <v>12500000</v>
      </c>
    </row>
    <row r="7" spans="1:7" x14ac:dyDescent="0.3">
      <c r="A7" s="3" t="s">
        <v>180</v>
      </c>
      <c r="B7" s="8">
        <v>21500</v>
      </c>
      <c r="C7" s="8">
        <f t="shared" si="0"/>
        <v>29000</v>
      </c>
      <c r="D7" s="8">
        <v>1500</v>
      </c>
      <c r="E7" s="8">
        <v>1100</v>
      </c>
      <c r="F7" s="8">
        <f t="shared" si="1"/>
        <v>400</v>
      </c>
      <c r="G7" s="8">
        <f t="shared" si="2"/>
        <v>31900000</v>
      </c>
    </row>
    <row r="8" spans="1:7" x14ac:dyDescent="0.3">
      <c r="A8" s="3" t="s">
        <v>173</v>
      </c>
      <c r="B8" s="8">
        <v>18500</v>
      </c>
      <c r="C8" s="8">
        <f t="shared" si="0"/>
        <v>25000</v>
      </c>
      <c r="D8" s="8">
        <v>1400</v>
      </c>
      <c r="E8" s="8">
        <v>1050</v>
      </c>
      <c r="F8" s="8">
        <f t="shared" si="1"/>
        <v>350</v>
      </c>
      <c r="G8" s="8">
        <f t="shared" si="2"/>
        <v>26250000</v>
      </c>
    </row>
    <row r="9" spans="1:7" x14ac:dyDescent="0.3">
      <c r="A9" s="3" t="s">
        <v>181</v>
      </c>
      <c r="B9" s="8">
        <v>21500</v>
      </c>
      <c r="C9" s="8">
        <f t="shared" si="0"/>
        <v>29000</v>
      </c>
      <c r="D9" s="8">
        <v>1320</v>
      </c>
      <c r="E9" s="8">
        <v>600</v>
      </c>
      <c r="F9" s="8">
        <f t="shared" si="1"/>
        <v>720</v>
      </c>
      <c r="G9" s="8">
        <f t="shared" si="2"/>
        <v>17400000</v>
      </c>
    </row>
    <row r="10" spans="1:7" x14ac:dyDescent="0.3">
      <c r="A10" s="3" t="s">
        <v>171</v>
      </c>
      <c r="B10" s="8">
        <v>15000</v>
      </c>
      <c r="C10" s="8">
        <f t="shared" si="0"/>
        <v>20000</v>
      </c>
      <c r="D10" s="8">
        <v>1550</v>
      </c>
      <c r="E10" s="8">
        <v>1200</v>
      </c>
      <c r="F10" s="8">
        <f t="shared" si="1"/>
        <v>350</v>
      </c>
      <c r="G10" s="8">
        <f t="shared" si="2"/>
        <v>24000000</v>
      </c>
    </row>
    <row r="11" spans="1:7" x14ac:dyDescent="0.3">
      <c r="A11" s="3" t="s">
        <v>176</v>
      </c>
      <c r="B11" s="8">
        <v>20000</v>
      </c>
      <c r="C11" s="8">
        <f t="shared" si="0"/>
        <v>27000</v>
      </c>
      <c r="D11" s="8">
        <v>1280</v>
      </c>
      <c r="E11" s="8">
        <v>750</v>
      </c>
      <c r="F11" s="8">
        <f t="shared" si="1"/>
        <v>530</v>
      </c>
      <c r="G11" s="8">
        <f t="shared" si="2"/>
        <v>20250000</v>
      </c>
    </row>
    <row r="12" spans="1:7" x14ac:dyDescent="0.3">
      <c r="A12" s="3" t="s">
        <v>178</v>
      </c>
      <c r="B12" s="8">
        <v>20000</v>
      </c>
      <c r="C12" s="8">
        <f t="shared" si="0"/>
        <v>27000</v>
      </c>
      <c r="D12" s="8">
        <v>1300</v>
      </c>
      <c r="E12" s="8">
        <v>900</v>
      </c>
      <c r="F12" s="8">
        <f t="shared" si="1"/>
        <v>400</v>
      </c>
      <c r="G12" s="8">
        <f t="shared" si="2"/>
        <v>24300000</v>
      </c>
    </row>
    <row r="13" spans="1:7" x14ac:dyDescent="0.3">
      <c r="A13" s="3" t="s">
        <v>175</v>
      </c>
      <c r="B13" s="8">
        <v>18500</v>
      </c>
      <c r="C13" s="8">
        <f t="shared" si="0"/>
        <v>25000</v>
      </c>
      <c r="D13" s="8">
        <v>1160</v>
      </c>
      <c r="E13" s="8">
        <v>500</v>
      </c>
      <c r="F13" s="8">
        <f t="shared" si="1"/>
        <v>660</v>
      </c>
      <c r="G13" s="8">
        <f t="shared" si="2"/>
        <v>12500000</v>
      </c>
    </row>
    <row r="14" spans="1:7" x14ac:dyDescent="0.3">
      <c r="A14" s="3" t="s">
        <v>179</v>
      </c>
      <c r="B14" s="8">
        <v>21500</v>
      </c>
      <c r="C14" s="8">
        <f t="shared" si="0"/>
        <v>29000</v>
      </c>
      <c r="D14" s="8">
        <v>1220</v>
      </c>
      <c r="E14" s="8">
        <v>600</v>
      </c>
      <c r="F14" s="8">
        <f t="shared" si="1"/>
        <v>620</v>
      </c>
      <c r="G14" s="8">
        <f t="shared" si="2"/>
        <v>17400000</v>
      </c>
    </row>
    <row r="15" spans="1:7" x14ac:dyDescent="0.3">
      <c r="A15" s="3" t="s">
        <v>172</v>
      </c>
      <c r="B15" s="8">
        <v>15000</v>
      </c>
      <c r="C15" s="8">
        <f t="shared" si="0"/>
        <v>20000</v>
      </c>
      <c r="D15" s="8">
        <v>1080</v>
      </c>
      <c r="E15" s="8">
        <v>600</v>
      </c>
      <c r="F15" s="8">
        <f t="shared" si="1"/>
        <v>480</v>
      </c>
      <c r="G15" s="8">
        <f t="shared" si="2"/>
        <v>12000000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workbookViewId="0"/>
  </sheetViews>
  <sheetFormatPr defaultRowHeight="16.5" x14ac:dyDescent="0.3"/>
  <cols>
    <col min="3" max="3" width="13.625" bestFit="1" customWidth="1"/>
    <col min="5" max="5" width="10.75" bestFit="1" customWidth="1"/>
    <col min="7" max="7" width="8.625" customWidth="1"/>
    <col min="8" max="12" width="9.625" customWidth="1"/>
  </cols>
  <sheetData>
    <row r="1" spans="1:13" x14ac:dyDescent="0.3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3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3">
      <c r="A3" s="9" t="s">
        <v>124</v>
      </c>
      <c r="B3" s="9">
        <v>67</v>
      </c>
      <c r="C3" s="9">
        <v>71</v>
      </c>
      <c r="D3" s="12">
        <f>AVERAGE(B3:C3)</f>
        <v>69</v>
      </c>
      <c r="E3" s="9"/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/>
    </row>
    <row r="4" spans="1:13" x14ac:dyDescent="0.3">
      <c r="A4" s="9" t="s">
        <v>125</v>
      </c>
      <c r="B4" s="9">
        <v>88</v>
      </c>
      <c r="C4" s="9">
        <v>86</v>
      </c>
      <c r="D4" s="12">
        <f t="shared" ref="D4:D11" si="0">AVERAGE(B4:C4)</f>
        <v>87</v>
      </c>
      <c r="E4" s="9"/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/>
    </row>
    <row r="5" spans="1:13" x14ac:dyDescent="0.3">
      <c r="A5" s="9" t="s">
        <v>126</v>
      </c>
      <c r="B5" s="9">
        <v>87</v>
      </c>
      <c r="C5" s="9">
        <v>38</v>
      </c>
      <c r="D5" s="12">
        <f t="shared" si="0"/>
        <v>62.5</v>
      </c>
      <c r="E5" s="9"/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/>
    </row>
    <row r="6" spans="1:13" x14ac:dyDescent="0.3">
      <c r="A6" s="9" t="s">
        <v>127</v>
      </c>
      <c r="B6" s="9">
        <v>92</v>
      </c>
      <c r="C6" s="9">
        <v>95</v>
      </c>
      <c r="D6" s="12">
        <f t="shared" si="0"/>
        <v>93.5</v>
      </c>
      <c r="E6" s="9"/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/>
    </row>
    <row r="7" spans="1:13" x14ac:dyDescent="0.3">
      <c r="A7" s="9" t="s">
        <v>128</v>
      </c>
      <c r="B7" s="9">
        <v>93</v>
      </c>
      <c r="C7" s="9">
        <v>90</v>
      </c>
      <c r="D7" s="12">
        <f t="shared" si="0"/>
        <v>91.5</v>
      </c>
      <c r="E7" s="9"/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/>
    </row>
    <row r="8" spans="1:13" x14ac:dyDescent="0.3">
      <c r="A8" s="9" t="s">
        <v>129</v>
      </c>
      <c r="B8" s="9">
        <v>46</v>
      </c>
      <c r="C8" s="9">
        <v>50</v>
      </c>
      <c r="D8" s="12">
        <f t="shared" si="0"/>
        <v>48</v>
      </c>
      <c r="E8" s="9"/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/>
    </row>
    <row r="9" spans="1:13" x14ac:dyDescent="0.3">
      <c r="A9" s="9" t="s">
        <v>130</v>
      </c>
      <c r="B9" s="9">
        <v>87</v>
      </c>
      <c r="C9" s="9">
        <v>90</v>
      </c>
      <c r="D9" s="12">
        <f t="shared" si="0"/>
        <v>88.5</v>
      </c>
      <c r="E9" s="9"/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/>
    </row>
    <row r="10" spans="1:13" x14ac:dyDescent="0.3">
      <c r="A10" s="9" t="s">
        <v>131</v>
      </c>
      <c r="B10" s="9">
        <v>55</v>
      </c>
      <c r="C10" s="9">
        <v>63</v>
      </c>
      <c r="D10" s="12">
        <f t="shared" si="0"/>
        <v>59</v>
      </c>
      <c r="E10" s="9"/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/>
    </row>
    <row r="11" spans="1:13" x14ac:dyDescent="0.3">
      <c r="A11" s="9" t="s">
        <v>132</v>
      </c>
      <c r="B11" s="9">
        <v>92</v>
      </c>
      <c r="C11" s="9">
        <v>89</v>
      </c>
      <c r="D11" s="12">
        <f t="shared" si="0"/>
        <v>90.5</v>
      </c>
      <c r="E11" s="9"/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/>
    </row>
    <row r="13" spans="1:13" x14ac:dyDescent="0.3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11" t="s">
        <v>82</v>
      </c>
    </row>
    <row r="14" spans="1:13" x14ac:dyDescent="0.3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3"/>
      <c r="G15" s="3" t="s">
        <v>66</v>
      </c>
      <c r="H15" s="3" t="s">
        <v>70</v>
      </c>
      <c r="I15" s="10">
        <v>12</v>
      </c>
      <c r="J15" s="8">
        <v>149000</v>
      </c>
    </row>
    <row r="16" spans="1:13" x14ac:dyDescent="0.3">
      <c r="A16" s="3" t="s">
        <v>18</v>
      </c>
      <c r="B16" s="3" t="s">
        <v>19</v>
      </c>
      <c r="C16" s="3" t="s">
        <v>16</v>
      </c>
      <c r="D16" s="3" t="s">
        <v>20</v>
      </c>
      <c r="E16" s="3"/>
      <c r="G16" s="3" t="s">
        <v>67</v>
      </c>
      <c r="H16" s="3" t="s">
        <v>76</v>
      </c>
      <c r="I16" s="10">
        <v>15</v>
      </c>
      <c r="J16" s="8">
        <v>96100</v>
      </c>
    </row>
    <row r="17" spans="1:10" x14ac:dyDescent="0.3">
      <c r="A17" s="3" t="s">
        <v>21</v>
      </c>
      <c r="B17" s="3" t="s">
        <v>22</v>
      </c>
      <c r="C17" s="3" t="s">
        <v>7</v>
      </c>
      <c r="D17" s="3" t="s">
        <v>23</v>
      </c>
      <c r="E17" s="3"/>
      <c r="G17" s="3" t="s">
        <v>66</v>
      </c>
      <c r="H17" s="3" t="s">
        <v>72</v>
      </c>
      <c r="I17" s="10">
        <v>10</v>
      </c>
      <c r="J17" s="8">
        <v>136200</v>
      </c>
    </row>
    <row r="18" spans="1:10" x14ac:dyDescent="0.3">
      <c r="A18" s="3" t="s">
        <v>24</v>
      </c>
      <c r="B18" s="3" t="s">
        <v>25</v>
      </c>
      <c r="C18" s="3" t="s">
        <v>7</v>
      </c>
      <c r="D18" s="3" t="s">
        <v>26</v>
      </c>
      <c r="E18" s="3"/>
      <c r="G18" s="3" t="s">
        <v>67</v>
      </c>
      <c r="H18" s="3" t="s">
        <v>79</v>
      </c>
      <c r="I18" s="10">
        <v>13</v>
      </c>
      <c r="J18" s="8">
        <v>152000</v>
      </c>
    </row>
    <row r="19" spans="1:10" x14ac:dyDescent="0.3">
      <c r="A19" s="3" t="s">
        <v>27</v>
      </c>
      <c r="B19" s="3" t="s">
        <v>28</v>
      </c>
      <c r="C19" s="3" t="s">
        <v>6</v>
      </c>
      <c r="D19" s="3" t="s">
        <v>23</v>
      </c>
      <c r="E19" s="3"/>
      <c r="G19" s="3" t="s">
        <v>68</v>
      </c>
      <c r="H19" s="3" t="s">
        <v>73</v>
      </c>
      <c r="I19" s="10">
        <v>14</v>
      </c>
      <c r="J19" s="8">
        <v>84300</v>
      </c>
    </row>
    <row r="20" spans="1:10" x14ac:dyDescent="0.3">
      <c r="A20" s="3" t="s">
        <v>29</v>
      </c>
      <c r="B20" s="3" t="s">
        <v>30</v>
      </c>
      <c r="C20" s="3" t="s">
        <v>6</v>
      </c>
      <c r="D20" s="3" t="s">
        <v>20</v>
      </c>
      <c r="E20" s="3"/>
      <c r="G20" s="3" t="s">
        <v>68</v>
      </c>
      <c r="H20" s="3" t="s">
        <v>74</v>
      </c>
      <c r="I20" s="10">
        <v>12</v>
      </c>
      <c r="J20" s="8">
        <v>124000</v>
      </c>
    </row>
    <row r="21" spans="1:10" x14ac:dyDescent="0.3">
      <c r="A21" s="3" t="s">
        <v>31</v>
      </c>
      <c r="B21" s="3" t="s">
        <v>32</v>
      </c>
      <c r="C21" s="3" t="s">
        <v>6</v>
      </c>
      <c r="D21" s="3" t="s">
        <v>26</v>
      </c>
      <c r="E21" s="3"/>
      <c r="G21" s="3" t="s">
        <v>67</v>
      </c>
      <c r="H21" s="3" t="s">
        <v>75</v>
      </c>
      <c r="I21" s="10">
        <v>16</v>
      </c>
      <c r="J21" s="8">
        <v>112500</v>
      </c>
    </row>
    <row r="22" spans="1:10" x14ac:dyDescent="0.3">
      <c r="A22" s="3" t="s">
        <v>33</v>
      </c>
      <c r="B22" s="3" t="s">
        <v>34</v>
      </c>
      <c r="C22" s="3" t="s">
        <v>5</v>
      </c>
      <c r="D22" s="3" t="s">
        <v>17</v>
      </c>
      <c r="E22" s="3"/>
      <c r="G22" s="3" t="s">
        <v>67</v>
      </c>
      <c r="H22" s="3" t="s">
        <v>71</v>
      </c>
      <c r="I22" s="10">
        <v>15</v>
      </c>
      <c r="J22" s="8">
        <v>81300</v>
      </c>
    </row>
    <row r="23" spans="1:10" x14ac:dyDescent="0.3">
      <c r="A23" s="3" t="s">
        <v>35</v>
      </c>
      <c r="B23" s="3" t="s">
        <v>36</v>
      </c>
      <c r="C23" s="3" t="s">
        <v>5</v>
      </c>
      <c r="D23" s="3" t="s">
        <v>20</v>
      </c>
      <c r="E23" s="3"/>
      <c r="G23" s="3" t="s">
        <v>68</v>
      </c>
      <c r="H23" s="3" t="s">
        <v>77</v>
      </c>
      <c r="I23" s="10">
        <v>12</v>
      </c>
      <c r="J23" s="8">
        <v>57900</v>
      </c>
    </row>
    <row r="24" spans="1:10" x14ac:dyDescent="0.3">
      <c r="A24" s="3" t="s">
        <v>37</v>
      </c>
      <c r="B24" s="3" t="s">
        <v>38</v>
      </c>
      <c r="C24" s="3" t="s">
        <v>5</v>
      </c>
      <c r="D24" s="3" t="s">
        <v>26</v>
      </c>
      <c r="E24" s="3"/>
      <c r="G24" s="3" t="s">
        <v>66</v>
      </c>
      <c r="H24" s="3" t="s">
        <v>78</v>
      </c>
      <c r="I24" s="10">
        <v>14</v>
      </c>
      <c r="J24" s="8">
        <v>168200</v>
      </c>
    </row>
    <row r="26" spans="1:10" x14ac:dyDescent="0.3">
      <c r="A26" t="s">
        <v>62</v>
      </c>
      <c r="B26" s="2" t="s">
        <v>83</v>
      </c>
      <c r="G26" s="3"/>
      <c r="H26" s="21" t="s">
        <v>80</v>
      </c>
      <c r="I26" s="22"/>
      <c r="J26" s="23"/>
    </row>
    <row r="27" spans="1:10" x14ac:dyDescent="0.3">
      <c r="A27" s="7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/>
      <c r="H27" s="24"/>
      <c r="I27" s="25"/>
      <c r="J27" s="26"/>
    </row>
    <row r="28" spans="1:10" x14ac:dyDescent="0.3">
      <c r="A28" s="3" t="s">
        <v>84</v>
      </c>
      <c r="B28" s="3" t="s">
        <v>98</v>
      </c>
      <c r="C28" s="3" t="s">
        <v>110</v>
      </c>
      <c r="D28" s="3" t="s">
        <v>102</v>
      </c>
      <c r="E28" s="3"/>
    </row>
    <row r="29" spans="1:10" x14ac:dyDescent="0.3">
      <c r="A29" s="3" t="s">
        <v>85</v>
      </c>
      <c r="B29" s="3" t="s">
        <v>97</v>
      </c>
      <c r="C29" s="3" t="s">
        <v>111</v>
      </c>
      <c r="D29" s="3" t="s">
        <v>103</v>
      </c>
      <c r="E29" s="3"/>
    </row>
    <row r="30" spans="1:10" x14ac:dyDescent="0.3">
      <c r="A30" s="3" t="s">
        <v>86</v>
      </c>
      <c r="B30" s="3" t="s">
        <v>116</v>
      </c>
      <c r="C30" s="3" t="s">
        <v>117</v>
      </c>
      <c r="D30" s="3" t="s">
        <v>104</v>
      </c>
      <c r="E30" s="3"/>
    </row>
    <row r="31" spans="1:10" x14ac:dyDescent="0.3">
      <c r="A31" s="3" t="s">
        <v>87</v>
      </c>
      <c r="B31" s="3" t="s">
        <v>96</v>
      </c>
      <c r="C31" s="3" t="s">
        <v>114</v>
      </c>
      <c r="D31" s="3" t="s">
        <v>105</v>
      </c>
      <c r="E31" s="3"/>
    </row>
    <row r="32" spans="1:10" x14ac:dyDescent="0.3">
      <c r="A32" s="3" t="s">
        <v>88</v>
      </c>
      <c r="B32" s="3" t="s">
        <v>99</v>
      </c>
      <c r="C32" s="3" t="s">
        <v>108</v>
      </c>
      <c r="D32" s="3" t="s">
        <v>106</v>
      </c>
      <c r="E32" s="3"/>
    </row>
    <row r="33" spans="1:5" x14ac:dyDescent="0.3">
      <c r="A33" s="3" t="s">
        <v>89</v>
      </c>
      <c r="B33" s="3" t="s">
        <v>95</v>
      </c>
      <c r="C33" s="3" t="s">
        <v>113</v>
      </c>
      <c r="D33" s="3" t="s">
        <v>103</v>
      </c>
      <c r="E33" s="3"/>
    </row>
    <row r="34" spans="1:5" x14ac:dyDescent="0.3">
      <c r="A34" s="3" t="s">
        <v>90</v>
      </c>
      <c r="B34" s="3" t="s">
        <v>100</v>
      </c>
      <c r="C34" s="3" t="s">
        <v>118</v>
      </c>
      <c r="D34" s="3" t="s">
        <v>102</v>
      </c>
      <c r="E34" s="3"/>
    </row>
    <row r="35" spans="1:5" x14ac:dyDescent="0.3">
      <c r="A35" s="3" t="s">
        <v>91</v>
      </c>
      <c r="B35" s="3" t="s">
        <v>101</v>
      </c>
      <c r="C35" s="3" t="s">
        <v>109</v>
      </c>
      <c r="D35" s="3" t="s">
        <v>106</v>
      </c>
      <c r="E35" s="3"/>
    </row>
    <row r="36" spans="1:5" x14ac:dyDescent="0.3">
      <c r="A36" s="3" t="s">
        <v>92</v>
      </c>
      <c r="B36" s="3" t="s">
        <v>94</v>
      </c>
      <c r="C36" s="3" t="s">
        <v>115</v>
      </c>
      <c r="D36" s="3" t="s">
        <v>102</v>
      </c>
      <c r="E36" s="3"/>
    </row>
    <row r="37" spans="1:5" x14ac:dyDescent="0.3">
      <c r="A37" s="3" t="s">
        <v>93</v>
      </c>
      <c r="B37" s="3" t="s">
        <v>107</v>
      </c>
      <c r="C37" s="3" t="s">
        <v>112</v>
      </c>
      <c r="D37" s="3" t="s">
        <v>105</v>
      </c>
      <c r="E37" s="3"/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abSelected="1" workbookViewId="0">
      <selection activeCell="A21" sqref="A21"/>
    </sheetView>
  </sheetViews>
  <sheetFormatPr defaultRowHeight="16.5" x14ac:dyDescent="0.3"/>
  <cols>
    <col min="1" max="1" width="7.5" bestFit="1" customWidth="1"/>
    <col min="2" max="3" width="13.125" bestFit="1" customWidth="1"/>
    <col min="4" max="4" width="15.25" bestFit="1" customWidth="1"/>
    <col min="5" max="7" width="10.625" bestFit="1" customWidth="1"/>
  </cols>
  <sheetData>
    <row r="1" spans="1:7" ht="20.25" x14ac:dyDescent="0.3">
      <c r="A1" s="20" t="s">
        <v>182</v>
      </c>
      <c r="B1" s="20"/>
      <c r="C1" s="20"/>
      <c r="D1" s="20"/>
      <c r="E1" s="20"/>
      <c r="F1" s="20"/>
      <c r="G1" s="20"/>
    </row>
    <row r="3" spans="1:7" x14ac:dyDescent="0.3">
      <c r="A3" s="3" t="s">
        <v>1</v>
      </c>
      <c r="B3" s="3" t="s">
        <v>0</v>
      </c>
      <c r="C3" s="3" t="s">
        <v>2</v>
      </c>
      <c r="D3" s="3" t="s">
        <v>12</v>
      </c>
      <c r="E3" s="3" t="s">
        <v>183</v>
      </c>
      <c r="F3" s="3" t="s">
        <v>184</v>
      </c>
      <c r="G3" s="3" t="s">
        <v>185</v>
      </c>
    </row>
    <row r="4" spans="1:7" x14ac:dyDescent="0.3">
      <c r="A4" s="3" t="s">
        <v>194</v>
      </c>
      <c r="B4" s="3" t="s">
        <v>200</v>
      </c>
      <c r="C4" s="3" t="s">
        <v>197</v>
      </c>
      <c r="D4" s="3" t="s">
        <v>26</v>
      </c>
      <c r="E4" s="8">
        <v>2400000</v>
      </c>
      <c r="F4" s="8">
        <v>580000</v>
      </c>
      <c r="G4" s="8">
        <f>SUM(E4:F4)</f>
        <v>2980000</v>
      </c>
    </row>
    <row r="5" spans="1:7" x14ac:dyDescent="0.3">
      <c r="A5" s="3" t="s">
        <v>196</v>
      </c>
      <c r="B5" s="3" t="s">
        <v>204</v>
      </c>
      <c r="C5" s="3" t="s">
        <v>7</v>
      </c>
      <c r="D5" s="3" t="s">
        <v>26</v>
      </c>
      <c r="E5" s="8">
        <v>2400000</v>
      </c>
      <c r="F5" s="8">
        <v>550000</v>
      </c>
      <c r="G5" s="8">
        <f>SUM(E5:F5)</f>
        <v>2950000</v>
      </c>
    </row>
    <row r="6" spans="1:7" x14ac:dyDescent="0.3">
      <c r="A6" s="3" t="s">
        <v>191</v>
      </c>
      <c r="B6" s="3" t="s">
        <v>208</v>
      </c>
      <c r="C6" s="3" t="s">
        <v>5</v>
      </c>
      <c r="D6" s="3" t="s">
        <v>26</v>
      </c>
      <c r="E6" s="8">
        <v>2350000</v>
      </c>
      <c r="F6" s="8">
        <v>570000</v>
      </c>
      <c r="G6" s="8">
        <f>SUM(E6:F6)</f>
        <v>2920000</v>
      </c>
    </row>
    <row r="7" spans="1:7" x14ac:dyDescent="0.3">
      <c r="A7" s="3" t="s">
        <v>188</v>
      </c>
      <c r="B7" s="3" t="s">
        <v>201</v>
      </c>
      <c r="C7" s="3" t="s">
        <v>7</v>
      </c>
      <c r="D7" s="3" t="s">
        <v>23</v>
      </c>
      <c r="E7" s="8">
        <v>3900000</v>
      </c>
      <c r="F7" s="8">
        <v>1100000</v>
      </c>
      <c r="G7" s="8">
        <f>SUM(E7:F7)</f>
        <v>5000000</v>
      </c>
    </row>
    <row r="8" spans="1:7" x14ac:dyDescent="0.3">
      <c r="A8" s="3" t="s">
        <v>190</v>
      </c>
      <c r="B8" s="3" t="s">
        <v>205</v>
      </c>
      <c r="C8" s="3" t="s">
        <v>5</v>
      </c>
      <c r="D8" s="3" t="s">
        <v>23</v>
      </c>
      <c r="E8" s="8">
        <v>3850000</v>
      </c>
      <c r="F8" s="8">
        <v>1200000</v>
      </c>
      <c r="G8" s="8">
        <f>SUM(E8:F8)</f>
        <v>5050000</v>
      </c>
    </row>
    <row r="9" spans="1:7" x14ac:dyDescent="0.3">
      <c r="A9" s="3" t="s">
        <v>193</v>
      </c>
      <c r="B9" s="3" t="s">
        <v>199</v>
      </c>
      <c r="C9" s="3" t="s">
        <v>197</v>
      </c>
      <c r="D9" s="3" t="s">
        <v>20</v>
      </c>
      <c r="E9" s="8">
        <v>2700000</v>
      </c>
      <c r="F9" s="8">
        <v>670000</v>
      </c>
      <c r="G9" s="8">
        <f>SUM(E9:F9)</f>
        <v>3370000</v>
      </c>
    </row>
    <row r="10" spans="1:7" x14ac:dyDescent="0.3">
      <c r="A10" s="3" t="s">
        <v>189</v>
      </c>
      <c r="B10" s="3" t="s">
        <v>203</v>
      </c>
      <c r="C10" s="3" t="s">
        <v>7</v>
      </c>
      <c r="D10" s="3" t="s">
        <v>20</v>
      </c>
      <c r="E10" s="8">
        <v>2600000</v>
      </c>
      <c r="F10" s="8">
        <v>760000</v>
      </c>
      <c r="G10" s="8">
        <f>SUM(E10:F10)</f>
        <v>3360000</v>
      </c>
    </row>
    <row r="11" spans="1:7" x14ac:dyDescent="0.3">
      <c r="A11" s="3" t="s">
        <v>192</v>
      </c>
      <c r="B11" s="3" t="s">
        <v>206</v>
      </c>
      <c r="C11" s="3" t="s">
        <v>5</v>
      </c>
      <c r="D11" s="3" t="s">
        <v>20</v>
      </c>
      <c r="E11" s="8">
        <v>2650000</v>
      </c>
      <c r="F11" s="8">
        <v>670000</v>
      </c>
      <c r="G11" s="8">
        <f>SUM(E11:F11)</f>
        <v>3320000</v>
      </c>
    </row>
    <row r="12" spans="1:7" x14ac:dyDescent="0.3">
      <c r="A12" s="3" t="s">
        <v>186</v>
      </c>
      <c r="B12" s="3" t="s">
        <v>207</v>
      </c>
      <c r="C12" s="3" t="s">
        <v>5</v>
      </c>
      <c r="D12" s="3" t="s">
        <v>20</v>
      </c>
      <c r="E12" s="8">
        <v>2500000</v>
      </c>
      <c r="F12" s="8">
        <v>880000</v>
      </c>
      <c r="G12" s="8">
        <f>SUM(E12:F12)</f>
        <v>3380000</v>
      </c>
    </row>
    <row r="13" spans="1:7" x14ac:dyDescent="0.3">
      <c r="A13" s="3" t="s">
        <v>187</v>
      </c>
      <c r="B13" s="3" t="s">
        <v>198</v>
      </c>
      <c r="C13" s="3" t="s">
        <v>197</v>
      </c>
      <c r="D13" s="3" t="s">
        <v>17</v>
      </c>
      <c r="E13" s="8">
        <v>3000000</v>
      </c>
      <c r="F13" s="8">
        <v>950000</v>
      </c>
      <c r="G13" s="8">
        <f>SUM(E13:F13)</f>
        <v>3950000</v>
      </c>
    </row>
    <row r="14" spans="1:7" x14ac:dyDescent="0.3">
      <c r="A14" s="3" t="s">
        <v>195</v>
      </c>
      <c r="B14" s="3" t="s">
        <v>202</v>
      </c>
      <c r="C14" s="3" t="s">
        <v>7</v>
      </c>
      <c r="D14" s="3" t="s">
        <v>17</v>
      </c>
      <c r="E14" s="8">
        <v>3200000</v>
      </c>
      <c r="F14" s="8">
        <v>970000</v>
      </c>
      <c r="G14" s="8">
        <f>SUM(E14:F14)</f>
        <v>4170000</v>
      </c>
    </row>
    <row r="18" spans="1:4" x14ac:dyDescent="0.3">
      <c r="A18" s="28" t="s">
        <v>251</v>
      </c>
      <c r="B18" t="s">
        <v>248</v>
      </c>
      <c r="C18" t="s">
        <v>249</v>
      </c>
      <c r="D18" t="s">
        <v>250</v>
      </c>
    </row>
    <row r="19" spans="1:4" x14ac:dyDescent="0.3">
      <c r="A19" t="s">
        <v>243</v>
      </c>
      <c r="B19" s="29">
        <v>3200000</v>
      </c>
      <c r="C19" s="29">
        <v>970000</v>
      </c>
      <c r="D19" s="29">
        <v>4170000</v>
      </c>
    </row>
    <row r="20" spans="1:4" x14ac:dyDescent="0.3">
      <c r="A20" t="s">
        <v>244</v>
      </c>
      <c r="B20" s="29">
        <v>2700000</v>
      </c>
      <c r="C20" s="29">
        <v>880000</v>
      </c>
      <c r="D20" s="29">
        <v>3380000</v>
      </c>
    </row>
    <row r="21" spans="1:4" x14ac:dyDescent="0.3">
      <c r="A21" t="s">
        <v>245</v>
      </c>
      <c r="B21" s="29">
        <v>3900000</v>
      </c>
      <c r="C21" s="29">
        <v>1200000</v>
      </c>
      <c r="D21" s="29">
        <v>5050000</v>
      </c>
    </row>
    <row r="22" spans="1:4" x14ac:dyDescent="0.3">
      <c r="A22" t="s">
        <v>246</v>
      </c>
      <c r="B22" s="29">
        <v>2400000</v>
      </c>
      <c r="C22" s="29">
        <v>580000</v>
      </c>
      <c r="D22" s="29">
        <v>2980000</v>
      </c>
    </row>
    <row r="23" spans="1:4" x14ac:dyDescent="0.3">
      <c r="A23" t="s">
        <v>247</v>
      </c>
      <c r="B23" s="29">
        <v>3900000</v>
      </c>
      <c r="C23" s="29">
        <v>1200000</v>
      </c>
      <c r="D23" s="29">
        <v>5050000</v>
      </c>
    </row>
  </sheetData>
  <sortState xmlns:xlrd2="http://schemas.microsoft.com/office/spreadsheetml/2017/richdata2" ref="A4:G14">
    <sortCondition descending="1" ref="D4:D14"/>
  </sortState>
  <mergeCells count="1">
    <mergeCell ref="A1:G1"/>
  </mergeCells>
  <phoneticPr fontId="1" type="noConversion"/>
  <pageMargins left="0.7" right="0.7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/>
  </sheetViews>
  <sheetFormatPr defaultRowHeight="16.5" x14ac:dyDescent="0.3"/>
  <cols>
    <col min="1" max="1" width="2.625" customWidth="1"/>
    <col min="2" max="2" width="13.125" bestFit="1" customWidth="1"/>
    <col min="3" max="3" width="11.625" bestFit="1" customWidth="1"/>
  </cols>
  <sheetData>
    <row r="1" spans="2:3" x14ac:dyDescent="0.3">
      <c r="B1" s="27" t="s">
        <v>210</v>
      </c>
      <c r="C1" s="27"/>
    </row>
    <row r="2" spans="2:3" x14ac:dyDescent="0.3">
      <c r="B2" s="2"/>
    </row>
    <row r="3" spans="2:3" x14ac:dyDescent="0.3">
      <c r="B3" s="14" t="s">
        <v>211</v>
      </c>
      <c r="C3" s="16">
        <v>300000</v>
      </c>
    </row>
    <row r="4" spans="2:3" x14ac:dyDescent="0.3">
      <c r="B4" s="14" t="s">
        <v>209</v>
      </c>
      <c r="C4" s="3">
        <v>36</v>
      </c>
    </row>
    <row r="5" spans="2:3" x14ac:dyDescent="0.3">
      <c r="B5" s="14" t="s">
        <v>212</v>
      </c>
      <c r="C5" s="15">
        <v>3.5000000000000003E-2</v>
      </c>
    </row>
    <row r="6" spans="2:3" x14ac:dyDescent="0.3">
      <c r="B6" s="14" t="s">
        <v>214</v>
      </c>
      <c r="C6" s="17">
        <f>C3*C4</f>
        <v>10800000</v>
      </c>
    </row>
    <row r="7" spans="2:3" x14ac:dyDescent="0.3">
      <c r="B7" s="14" t="s">
        <v>213</v>
      </c>
      <c r="C7" s="17">
        <f>FV(C5/12,C4,-C3)</f>
        <v>11369918.648422465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sqref="A1:H1"/>
    </sheetView>
  </sheetViews>
  <sheetFormatPr defaultRowHeight="16.5" x14ac:dyDescent="0.3"/>
  <cols>
    <col min="2" max="8" width="7.125" customWidth="1"/>
    <col min="9" max="9" width="5.625" customWidth="1"/>
    <col min="10" max="10" width="10.625" customWidth="1"/>
  </cols>
  <sheetData>
    <row r="1" spans="1:8" ht="20.25" x14ac:dyDescent="0.3">
      <c r="A1" s="20" t="s">
        <v>215</v>
      </c>
      <c r="B1" s="20"/>
      <c r="C1" s="20"/>
      <c r="D1" s="20"/>
      <c r="E1" s="20"/>
      <c r="F1" s="20"/>
      <c r="G1" s="20"/>
      <c r="H1" s="20"/>
    </row>
    <row r="3" spans="1:8" x14ac:dyDescent="0.3">
      <c r="A3" s="3" t="s">
        <v>8</v>
      </c>
      <c r="B3" s="3" t="s">
        <v>216</v>
      </c>
      <c r="C3" s="3" t="s">
        <v>217</v>
      </c>
      <c r="D3" s="3" t="s">
        <v>218</v>
      </c>
      <c r="E3" s="3" t="s">
        <v>219</v>
      </c>
      <c r="F3" s="3" t="s">
        <v>220</v>
      </c>
      <c r="G3" s="3" t="s">
        <v>221</v>
      </c>
      <c r="H3" s="3" t="s">
        <v>46</v>
      </c>
    </row>
    <row r="4" spans="1:8" x14ac:dyDescent="0.3">
      <c r="A4" s="3" t="s">
        <v>222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8"/>
    </row>
    <row r="5" spans="1:8" x14ac:dyDescent="0.3">
      <c r="A5" s="3" t="s">
        <v>227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8"/>
    </row>
    <row r="6" spans="1:8" x14ac:dyDescent="0.3">
      <c r="A6" s="3" t="s">
        <v>228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8"/>
    </row>
    <row r="7" spans="1:8" x14ac:dyDescent="0.3">
      <c r="A7" s="3" t="s">
        <v>225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8"/>
    </row>
    <row r="8" spans="1:8" x14ac:dyDescent="0.3">
      <c r="A8" s="3" t="s">
        <v>229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8"/>
    </row>
    <row r="9" spans="1:8" x14ac:dyDescent="0.3">
      <c r="A9" s="3" t="s">
        <v>223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8"/>
    </row>
    <row r="10" spans="1:8" x14ac:dyDescent="0.3">
      <c r="A10" s="3" t="s">
        <v>224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8"/>
    </row>
    <row r="11" spans="1:8" x14ac:dyDescent="0.3">
      <c r="A11" s="3" t="s">
        <v>226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8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workbookViewId="0">
      <selection sqref="A1:F1"/>
    </sheetView>
  </sheetViews>
  <sheetFormatPr defaultRowHeight="16.5" x14ac:dyDescent="0.3"/>
  <sheetData>
    <row r="1" spans="1:6" ht="20.25" x14ac:dyDescent="0.3">
      <c r="A1" s="20" t="s">
        <v>231</v>
      </c>
      <c r="B1" s="20"/>
      <c r="C1" s="20"/>
      <c r="D1" s="20"/>
      <c r="E1" s="20"/>
      <c r="F1" s="20"/>
    </row>
    <row r="3" spans="1:6" x14ac:dyDescent="0.3">
      <c r="A3" s="3" t="s">
        <v>230</v>
      </c>
      <c r="B3" s="3" t="s">
        <v>232</v>
      </c>
      <c r="C3" s="3" t="s">
        <v>233</v>
      </c>
      <c r="D3" s="3" t="s">
        <v>234</v>
      </c>
      <c r="E3" s="3" t="s">
        <v>235</v>
      </c>
      <c r="F3" s="3" t="s">
        <v>236</v>
      </c>
    </row>
    <row r="4" spans="1:6" x14ac:dyDescent="0.3">
      <c r="A4" s="3" t="s">
        <v>237</v>
      </c>
      <c r="B4" s="19">
        <v>6240</v>
      </c>
      <c r="C4" s="19">
        <v>7350</v>
      </c>
      <c r="D4" s="19">
        <v>8130</v>
      </c>
      <c r="E4" s="19">
        <v>7530</v>
      </c>
      <c r="F4" s="19">
        <f>SUM(B4:E4)</f>
        <v>29250</v>
      </c>
    </row>
    <row r="5" spans="1:6" x14ac:dyDescent="0.3">
      <c r="A5" s="3" t="s">
        <v>238</v>
      </c>
      <c r="B5" s="19">
        <v>5880</v>
      </c>
      <c r="C5" s="19">
        <v>6780</v>
      </c>
      <c r="D5" s="19">
        <v>7500</v>
      </c>
      <c r="E5" s="19">
        <v>7020</v>
      </c>
      <c r="F5" s="19">
        <f t="shared" ref="F5:F9" si="0">SUM(B5:E5)</f>
        <v>27180</v>
      </c>
    </row>
    <row r="6" spans="1:6" x14ac:dyDescent="0.3">
      <c r="A6" s="3" t="s">
        <v>239</v>
      </c>
      <c r="B6" s="19">
        <v>7410</v>
      </c>
      <c r="C6" s="19">
        <v>8490</v>
      </c>
      <c r="D6" s="19">
        <v>9630</v>
      </c>
      <c r="E6" s="19">
        <v>11230</v>
      </c>
      <c r="F6" s="19">
        <f t="shared" si="0"/>
        <v>36760</v>
      </c>
    </row>
    <row r="7" spans="1:6" x14ac:dyDescent="0.3">
      <c r="A7" s="3" t="s">
        <v>240</v>
      </c>
      <c r="B7" s="19">
        <v>6600</v>
      </c>
      <c r="C7" s="19">
        <v>9030</v>
      </c>
      <c r="D7" s="19">
        <v>8280</v>
      </c>
      <c r="E7" s="19">
        <v>9600</v>
      </c>
      <c r="F7" s="19">
        <f t="shared" si="0"/>
        <v>33510</v>
      </c>
    </row>
    <row r="8" spans="1:6" x14ac:dyDescent="0.3">
      <c r="A8" s="3" t="s">
        <v>241</v>
      </c>
      <c r="B8" s="19">
        <v>4770</v>
      </c>
      <c r="C8" s="19">
        <v>5460</v>
      </c>
      <c r="D8" s="19">
        <v>7200</v>
      </c>
      <c r="E8" s="19">
        <v>6540</v>
      </c>
      <c r="F8" s="19">
        <f t="shared" si="0"/>
        <v>23970</v>
      </c>
    </row>
    <row r="9" spans="1:6" x14ac:dyDescent="0.3">
      <c r="A9" s="3" t="s">
        <v>242</v>
      </c>
      <c r="B9" s="19">
        <v>8010</v>
      </c>
      <c r="C9" s="19">
        <v>10880</v>
      </c>
      <c r="D9" s="19">
        <v>9600</v>
      </c>
      <c r="E9" s="19">
        <v>11070</v>
      </c>
      <c r="F9" s="19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hong</cp:lastModifiedBy>
  <dcterms:created xsi:type="dcterms:W3CDTF">2025-02-05T04:40:07Z</dcterms:created>
  <dcterms:modified xsi:type="dcterms:W3CDTF">2026-07-09T09:55:12Z</dcterms:modified>
</cp:coreProperties>
</file>