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_컴활1급실기_기본서(20260324)\2026기본서_컴활1급실기\01 엑셀\03 기본모의고사\"/>
    </mc:Choice>
  </mc:AlternateContent>
  <xr:revisionPtr revIDLastSave="0" documentId="13_ncr:1_{98849212-6574-4EA2-AD7D-40407C34058D}" xr6:coauthVersionLast="47" xr6:coauthVersionMax="47" xr10:uidLastSave="{00000000-0000-0000-0000-000000000000}"/>
  <bookViews>
    <workbookView xWindow="2490" yWindow="1290" windowWidth="17595" windowHeight="14190" tabRatio="765" activeTab="3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  2_6eb2020f-8a6b-4cd5-a87f-0596ef54c3d3" name="인터넷쇼핑몰  2" connection="쿼리 - 인터넷쇼핑몰 (2)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  2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G33" i="2"/>
  <c r="G34" i="2"/>
  <c r="G35" i="2"/>
  <c r="G36" i="2"/>
  <c r="G37" i="2"/>
  <c r="G38" i="2"/>
  <c r="G31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G5" i="2" a="1"/>
  <c r="G5" i="2" s="1"/>
  <c r="G6" i="2" a="1"/>
  <c r="G6" i="2" s="1"/>
  <c r="G4" i="2" a="1"/>
  <c r="G4" i="2" s="1"/>
  <c r="F4" i="2" a="1"/>
  <c r="F4" i="2" s="1"/>
  <c r="F5" i="2" a="1"/>
  <c r="F5" i="2" s="1"/>
  <c r="F6" i="2" a="1"/>
  <c r="F6" i="2" s="1"/>
  <c r="E5" i="2" a="1"/>
  <c r="E5" i="2" s="1"/>
  <c r="E6" i="2" a="1"/>
  <c r="E6" i="2" s="1"/>
  <c r="E4" i="2" a="1"/>
  <c r="E4" i="2" s="1"/>
  <c r="B4" i="2" a="1"/>
  <c r="B4" i="2" s="1"/>
  <c r="B5" i="2" a="1"/>
  <c r="B5" i="2" s="1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4" i="2" a="1"/>
  <c r="F26" i="2" a="1"/>
  <c r="F23" i="2" a="1"/>
  <c r="F25" i="2" a="1"/>
  <c r="F22" i="2" a="1"/>
  <c r="F27" i="2" a="1"/>
  <c r="F21" i="2" a="1"/>
  <c r="F27" i="2" l="1"/>
  <c r="F22" i="2"/>
  <c r="F25" i="2"/>
  <c r="F23" i="2"/>
  <c r="F26" i="2"/>
  <c r="F24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8B9830-F9D9-4F06-81F5-465F4608B68F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76F2DF6-C83E-48E6-9A00-AD981211930C}" keepAlive="1" name="쿼리 - 인터넷쇼핑몰" description="통합 문서의 '인터넷쇼핑몰' 쿼리에 대한 연결입니다." type="5" refreshedVersion="0" background="1">
    <dbPr connection="Provider=Microsoft.Mashup.OleDb.1;Data Source=$Workbook$;Location=인터넷쇼핑몰;Extended Properties=&quot;&quot;" command="SELECT * FROM [인터넷쇼핑몰]"/>
  </connection>
  <connection id="3" xr16:uid="{1FA90A77-9B75-419E-AF68-DE55A0259A35}" name="쿼리 - 인터넷쇼핑몰 (2)" description="통합 문서의 '인터넷쇼핑몰 (2)' 쿼리에 대한 연결입니다." type="100" refreshedVersion="7" minRefreshableVersion="5">
    <extLst>
      <ext xmlns:x15="http://schemas.microsoft.com/office/spreadsheetml/2010/11/main" uri="{DE250136-89BD-433C-8126-D09CA5730AF9}">
        <x15:connection id="b4046e6d-2f4e-4ea0-8eaf-328c11d6ddc6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<sst xmlns="http://schemas.openxmlformats.org/spreadsheetml/2006/main" count="280" uniqueCount="184">
  <si>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</si>
  <si>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</si>
  <si>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</si>
  <si>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</si>
  <si>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</si>
  <si>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</si>
  <si>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</si>
  <si>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</si>
  <si>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</si>
  <si>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</si>
  <si>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</si>
  <si>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</si>
  <si>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</si>
  <si>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</si>
  <si>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</si>
  <si>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</si>
  <si>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</si>
  <si>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</si>
  <si>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</si>
  <si>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</si>
  <si>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</si>
  <si>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</si>
  <si>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</si>
  <si>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</si>
  <si>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</si>
  <si>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</si>
  <si>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</si>
  <si>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</si>
  <si>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</si>
  <si>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</si>
  <si>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</si>
  <si>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</si>
  <si>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</si>
  <si>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</si>
  <si>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</si>
  <si>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</si>
  <si>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</si>
  <si>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</si>
  <si>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</si>
  <si>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</si>
  <si>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</si>
  <si>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</si>
  <si>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</si>
  <si>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</si>
  <si>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</si>
  <si>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</si>
  <si>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</si>
  <si>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</si>
  <si>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</si>
  <si>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</si>
  <si>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</si>
  <si>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</si>
  <si>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</si>
  <si>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</si>
  <si>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</si>
  <si>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</si>
  <si>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</si>
  <si>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</si>
  <si>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</si>
  <si>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</si>
  <si>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</si>
  <si>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</si>
  <si>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</si>
  <si>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</si>
  <si>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</si>
  <si>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</si>
  <si>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</si>
  <si>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</si>
  <si>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</si>
  <si>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</si>
  <si>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</si>
  <si>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</si>
  <si>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</si>
  <si>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</si>
  <si>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</si>
  <si>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</si>
  <si>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</si>
  <si>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</si>
  <si>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</si>
  <si>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</si>
  <si>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</si>
  <si>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</si>
  <si>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</si>
  <si>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</si>
  <si>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</si>
  <si>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</si>
  <si>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</si>
  <si>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</si>
  <si>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</si>
  <si>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</si>
  <si>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</si>
  <si>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</si>
  <si>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</si>
  <si>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</si>
  <si>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</si>
  <si>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</si>
  <si>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</si>
  <si>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</si>
  <si>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</si>
  <si>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</si>
  <si>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</si>
  <si>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</si>
  <si>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</si>
  <si>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</si>
  <si>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</si>
  <si>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</si>
  <si>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</si>
  <si>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</si>
  <si>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</si>
  <si>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</si>
  <si>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</si>
  <si>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</si>
  <si>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</si>
  <si>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</si>
  <si>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</si>
  <si>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</si>
  <si>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</si>
  <si>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</si>
  <si>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</si>
  <si>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</si>
  <si>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</si>
  <si>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</si>
  <si>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</si>
  <si>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</si>
  <si>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</si>
  <si>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</si>
  <si>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</si>
  <si>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</si>
  <si>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</si>
  <si>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</si>
  <si>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</si>
  <si>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</si>
  <si>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</si>
  <si>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</si>
  <si>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</si>
  <si>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</si>
  <si>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</si>
  <si>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</si>
  <si>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</si>
  <si>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</si>
  <si>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</si>
  <si>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쇼핑몰</t>
  </si>
  <si>
    <t>종합쇼핑몰</t>
  </si>
  <si>
    <t>음악쇼핑몰</t>
  </si>
  <si>
    <t>여행정보몰</t>
  </si>
  <si>
    <t>가전쇼핑몰</t>
  </si>
  <si>
    <t>예술쇼핑몰</t>
  </si>
  <si>
    <t>총합계</t>
  </si>
  <si>
    <t>04월</t>
  </si>
  <si>
    <t>05월</t>
  </si>
  <si>
    <t>평균: 운영비총액</t>
  </si>
  <si>
    <t>평균: 순이익</t>
  </si>
  <si>
    <t>평균: 판매매출액</t>
  </si>
  <si>
    <t>개설일(월)</t>
  </si>
  <si>
    <t>총급여액</t>
  </si>
  <si>
    <t>김경수</t>
  </si>
  <si>
    <t>김세연</t>
  </si>
  <si>
    <t>김지연</t>
  </si>
  <si>
    <t>박원래</t>
  </si>
  <si>
    <t>이승연</t>
  </si>
  <si>
    <t>이학봉</t>
  </si>
  <si>
    <t>지순녀</t>
  </si>
  <si>
    <t>최지은</t>
  </si>
  <si>
    <t>직급</t>
  </si>
  <si>
    <t>직위</t>
  </si>
  <si>
    <t>인사고과</t>
  </si>
  <si>
    <t>기본급</t>
  </si>
  <si>
    <t>상여비율</t>
  </si>
  <si>
    <t>수당</t>
  </si>
  <si>
    <t>판매1팀</t>
  </si>
  <si>
    <t>3급</t>
  </si>
  <si>
    <t>과장</t>
  </si>
  <si>
    <t>홍보1팀</t>
  </si>
  <si>
    <t>홍보2팀</t>
  </si>
  <si>
    <t>2급</t>
  </si>
  <si>
    <t>부장</t>
  </si>
  <si>
    <t>판매2팀</t>
  </si>
  <si>
    <t>기획1팀</t>
  </si>
  <si>
    <t>기획3팀</t>
  </si>
  <si>
    <t>기획2팀</t>
  </si>
  <si>
    <t>4급</t>
  </si>
  <si>
    <t>대리</t>
  </si>
  <si>
    <t>홍보3팀</t>
  </si>
  <si>
    <t>판매3팀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</si>
</sst>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\-#,###;&quot;*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1" xfId="3" applyNumberFormat="1" applyFont="1" applyBorder="1" applyAlignment="1">
      <alignment horizontal="center" vertical="center"/>
    </xf>
    <xf numFmtId="0" fontId="2" fillId="0" borderId="1" xfId="3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  <a:endParaRPr lang="en-US" altLang="ko-KR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1">
                <a:alpha val="97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1</xdr:row>
          <xdr:rowOff>9525</xdr:rowOff>
        </xdr:from>
        <xdr:to>
          <xdr:col>10</xdr:col>
          <xdr:colOff>419100</xdr:colOff>
          <xdr:row>1</xdr:row>
          <xdr:rowOff>247650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657225</xdr:colOff>
          <xdr:row>1</xdr:row>
          <xdr:rowOff>142875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244.665296296298" backgroundQuery="1" createdVersion="7" refreshedVersion="7" minRefreshableVersion="3" recordCount="0" supportSubquery="1" supportAdvancedDrill="1" xr:uid="{D9E2DFE2-FD00-43E4-8C47-B38649D619D1}">
  <cacheSource type="external" connectionId="1"/>
  <cacheFields count="5">
    <cacheField name="[인터넷쇼핑몰  2].[개설일(월)].[개설일(월)]" caption="개설일(월)" numFmtId="0" hierarchy="5" level="1">
      <sharedItems count="2">
        <s v="04월"/>
        <s v="05월"/>
      </sharedItems>
    </cacheField>
    <cacheField name="[인터넷쇼핑몰  2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순이익]" caption="평균: 순이익" numFmtId="0" hierarchy="13" level="32767"/>
    <cacheField name="[Measures].[평균: 판매매출액]" caption="평균: 판매매출액" numFmtId="0" hierarchy="14" level="32767"/>
  </cacheFields>
  <cacheHierarchies count="15">
    <cacheHierarchy uniqueName="[인터넷쇼핑몰  2].[개설일]" caption="개설일" attribute="1" time="1" defaultMemberUniqueName="[인터넷쇼핑몰  2].[개설일].[All]" allUniqueName="[인터넷쇼핑몰  2].[개설일].[All]" dimensionUniqueName="[인터넷쇼핑몰  2]" displayFolder="" count="2" memberValueDatatype="7" unbalanced="0"/>
    <cacheHierarchy uniqueName="[인터넷쇼핑몰  2].[쇼핑몰]" caption="쇼핑몰" attribute="1" defaultMemberUniqueName="[인터넷쇼핑몰  2].[쇼핑몰].[All]" allUniqueName="[인터넷쇼핑몰  2].[쇼핑몰].[All]" dimensionUniqueName="[인터넷쇼핑몰  2]" displayFolder="" count="2" memberValueDatatype="130" unbalanced="0">
      <fieldsUsage count="2">
        <fieldUsage x="-1"/>
        <fieldUsage x="1"/>
      </fieldsUsage>
    </cacheHierarchy>
    <cacheHierarchy uniqueName="[인터넷쇼핑몰  2].[운영비총액]" caption="운영비총액" attribute="1" defaultMemberUniqueName="[인터넷쇼핑몰  2].[운영비총액].[All]" allUniqueName="[인터넷쇼핑몰  2].[운영비총액].[All]" dimensionUniqueName="[인터넷쇼핑몰  2]" displayFolder="" count="0" memberValueDatatype="20" unbalanced="0"/>
    <cacheHierarchy uniqueName="[인터넷쇼핑몰  2].[판매매출액]" caption="판매매출액" attribute="1" defaultMemberUniqueName="[인터넷쇼핑몰  2].[판매매출액].[All]" allUniqueName="[인터넷쇼핑몰  2].[판매매출액].[All]" dimensionUniqueName="[인터넷쇼핑몰  2]" displayFolder="" count="0" memberValueDatatype="20" unbalanced="0"/>
    <cacheHierarchy uniqueName="[인터넷쇼핑몰  2].[순이익]" caption="순이익" attribute="1" defaultMemberUniqueName="[인터넷쇼핑몰  2].[순이익].[All]" allUniqueName="[인터넷쇼핑몰  2].[순이익].[All]" dimensionUniqueName="[인터넷쇼핑몰  2]" displayFolder="" count="0" memberValueDatatype="20" unbalanced="0"/>
    <cacheHierarchy uniqueName="[인터넷쇼핑몰  2].[개설일(월)]" caption="개설일(월)" attribute="1" defaultMemberUniqueName="[인터넷쇼핑몰  2].[개설일(월)].[All]" allUniqueName="[인터넷쇼핑몰  2].[개설일(월)].[All]" dimensionUniqueName="[인터넷쇼핑몰  2]" displayFolder="" count="2" memberValueDatatype="130" unbalanced="0">
      <fieldsUsage count="2">
        <fieldUsage x="-1"/>
        <fieldUsage x="0"/>
      </fieldsUsage>
    </cacheHierarchy>
    <cacheHierarchy uniqueName="[인터넷쇼핑몰  2].[개설일(월 인덱스)]" caption="개설일(월 인덱스)" attribute="1" defaultMemberUniqueName="[인터넷쇼핑몰  2].[개설일(월 인덱스)].[All]" allUniqueName="[인터넷쇼핑몰  2].[개설일(월 인덱스)].[All]" dimensionUniqueName="[인터넷쇼핑몰  2]" displayFolder="" count="0" memberValueDatatype="20" unbalanced="0" hidden="1"/>
    <cacheHierarchy uniqueName="[Measures].[__XL_Count 인터넷쇼핑몰  2]" caption="__XL_Count 인터넷쇼핑몰  2" measure="1" displayFolder="" measureGroup="인터넷쇼핑몰  2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  2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순이익]" caption="합계: 순이익" measure="1" displayFolder="" measureGroup="인터넷쇼핑몰  2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합계: 판매매출액]" caption="합계: 판매매출액" measure="1" displayFolder="" measureGroup="인터넷쇼핑몰  2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운영비총액]" caption="평균: 운영비총액" measure="1" displayFolder="" measureGroup="인터넷쇼핑몰  2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순이익]" caption="평균: 순이익" measure="1" displayFolder="" measureGroup="인터넷쇼핑몰  2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판매매출액]" caption="평균: 판매매출액" measure="1" displayFolder="" measureGroup="인터넷쇼핑몰  2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인터넷쇼핑몰  2" uniqueName="[인터넷쇼핑몰  2]" caption="인터넷쇼핑몰  2"/>
  </dimensions>
  <measureGroups count="1">
    <measureGroup name="인터넷쇼핑몰  2" caption="인터넷쇼핑몰  2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D006D6-BFFF-43FD-90B9-6E7424C56812}" name="피벗 테이블1" cacheId="0" applyNumberFormats="0" applyBorderFormats="0" applyFontFormats="0" applyPatternFormats="0" applyAlignmentFormats="0" applyWidthHeightFormats="1" dataCaption="값" updatedVersion="7" minRefreshableVersion="3" useAutoFormatting="1" subtotalHiddenItems="1" itemPrintTitles="1" createdVersion="7" indent="0" compact="0" compactData="0" multipleFieldFilters="0">
  <location ref="A2:E10" firstHeaderRow="0" firstDataRow="1" firstDataCol="2"/>
  <pivotFields count="5">
    <pivotField axis="axisRow" compact="0" allDrilled="1" outline="0" showAll="0" dataSourceSort="1" defaultSubtotal="0" defaultAttributeDrillState="1">
      <items count="2">
        <item x="0"/>
        <item x="1"/>
      </items>
    </pivotField>
    <pivotField axis="axisRow" compact="0" allDrilled="1" outline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howAll="0" defaultSubtotal="0"/>
    <pivotField dataField="1" compact="0" outline="0" showAll="0" defaultSubtotal="0"/>
    <pivotField dataField="1" compact="0" outline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4" numFmtId="178"/>
    <dataField name="평균: 판매매출액" fld="4" subtotal="average" baseField="1" baseItem="1" numFmtId="178"/>
    <dataField name="평균: 순이익" fld="3" subtotal="average" baseField="1" baseItem="4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쿼리 - 인터넷쇼핑몰 (2)">
        <x15:activeTabTopLevelEntity name="[인터넷쇼핑몰  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H17" sqref="H17"/>
    </sheetView>
  </sheetViews>
  <sheetFormatPr defaultRowHeight="16.5"/>
  <cols>
    <col min="4" max="4" width="13.375" customWidth="1"/>
    <col min="5" max="5" width="9" customWidth="1"/>
  </cols>
  <sheetData>
    <row r="1" spans="1:7">
      <c r="A1" t="s">
        <v>0</v>
      </c>
    </row>
    <row r="2" spans="1:7" ht="20.25">
      <c r="A2" s="29" t="s">
        <v>1</v>
      </c>
      <c r="B2" s="29"/>
      <c r="C2" s="29"/>
      <c r="D2" s="29"/>
      <c r="E2" s="29"/>
      <c r="F2" s="29"/>
      <c r="G2" s="29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3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AND(C5&gt;=90,E5&gt;=85)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10" workbookViewId="0">
      <selection activeCell="G33" sqref="G33"/>
    </sheetView>
  </sheetViews>
  <sheetFormatPr defaultRowHeight="16.5"/>
  <cols>
    <col min="1" max="1" width="9" bestFit="1" customWidth="1"/>
    <col min="2" max="2" width="11.875" bestFit="1" customWidth="1"/>
    <col min="3" max="3" width="12.125" bestFit="1" customWidth="1"/>
    <col min="4" max="4" width="10.875" bestFit="1" customWidth="1"/>
    <col min="5" max="5" width="11.875" bestFit="1" customWidth="1"/>
    <col min="6" max="6" width="11" bestFit="1" customWidth="1"/>
    <col min="7" max="7" width="11.375" customWidth="1"/>
    <col min="8" max="8" width="12.62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30" t="s">
        <v>27</v>
      </c>
      <c r="E2" s="32" t="s">
        <v>29</v>
      </c>
      <c r="F2" s="33"/>
      <c r="G2" s="34"/>
    </row>
    <row r="3" spans="1:10">
      <c r="A3" s="1" t="s">
        <v>30</v>
      </c>
      <c r="B3" s="7">
        <f t="array" ref="B3">SUM(($C$9:$C$17=A3)*$D$9:$D$17)</f>
        <v>8750000</v>
      </c>
      <c r="D3" s="31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SUM(($C$9:$C$17=A4)*$D$9:$D$17)</f>
        <v>4450000</v>
      </c>
      <c r="D4" s="6" t="s">
        <v>30</v>
      </c>
      <c r="E4" s="24">
        <f t="array" ref="E4">MAX(($C$9:$C$17=D4)*(RIGHT($B$9:$B$17,2)="1부")*($D$9:$D$17))</f>
        <v>1550000</v>
      </c>
      <c r="F4" s="8" cm="1">
        <f t="array" ref="F4">MAX(($C$9:$C$17=D4)*(RIGHT($B$9:$B$17,2)="2부")*($D$9:$D$17))</f>
        <v>2150000</v>
      </c>
      <c r="G4" s="8">
        <f t="array" ref="G4">MAX(($C$9:$C$17=D4)*(RIGHT($B$9:$B$17,2)="3부")*($D$9:$D$17))</f>
        <v>2750000</v>
      </c>
    </row>
    <row r="5" spans="1:10">
      <c r="A5" s="1" t="s">
        <v>35</v>
      </c>
      <c r="B5" s="7">
        <f t="array" ref="B5">SUM(($C$9:$C$17=A5)*$D$9:$D$17)</f>
        <v>3870000</v>
      </c>
      <c r="D5" s="6" t="s">
        <v>34</v>
      </c>
      <c r="E5" s="24">
        <f t="array" ref="E5">MAX(($C$9:$C$17=D5)*(RIGHT($B$9:$B$17,2)="1부")*($D$9:$D$17))</f>
        <v>1250000</v>
      </c>
      <c r="F5" s="8">
        <f t="array" ref="F5">MAX(($C$9:$C$17=D5)*(RIGHT($B$9:$B$17,2)="2부")*($D$9:$D$17))</f>
        <v>1970000</v>
      </c>
      <c r="G5" s="8">
        <f t="array" ref="G5">MAX(($C$9:$C$17=D5)*(RIGHT($B$9:$B$17,2)="3부")*($D$9:$D$17))</f>
        <v>1230000</v>
      </c>
    </row>
    <row r="6" spans="1:10">
      <c r="D6" s="6" t="s">
        <v>35</v>
      </c>
      <c r="E6" s="24">
        <f t="array" ref="E6">MAX(($C$9:$C$17=D6)*(RIGHT($B$9:$B$17,2)="1부")*($D$9:$D$17))</f>
        <v>1560000</v>
      </c>
      <c r="F6" s="8">
        <f t="array" ref="F6">MAX(($C$9:$C$17=D6)*(RIGHT($B$9:$B$17,2)="2부")*($D$9:$D$17))</f>
        <v>2310000</v>
      </c>
      <c r="G6" s="8">
        <f t="array" ref="G6">MAX(($C$9:$C$17=D6)*(RIGHT($B$9:$B$17,2)="3부")*($D$9:$D$17))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PMT(10%/12,G9/12,E9)</f>
        <v>-40208117.218940265</v>
      </c>
      <c r="I9" s="20">
        <f>ROUNDUP(FV(10%/12,G9/12,D9*30%),-3)</f>
        <v>-116000</v>
      </c>
      <c r="J9" s="20">
        <f>PV(10%/12,G9/12,D9*30%)</f>
        <v>-115648.28998781709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PMT(10%/12,G10/12,E10)</f>
        <v>-60270489.951553568</v>
      </c>
      <c r="I10" s="20">
        <f t="shared" ref="I10:I17" si="1">ROUNDUP(FV(10%/12,G10/12,D10*30%),-3)</f>
        <v>-32000</v>
      </c>
      <c r="J10" s="20">
        <f t="shared" ref="J10:J17" si="2">PV(10%/12,G10/12,D10*30%)</f>
        <v>-31109.752077791756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-96566209.46472007</v>
      </c>
      <c r="I11" s="20">
        <f t="shared" si="1"/>
        <v>-289000</v>
      </c>
      <c r="J11" s="20">
        <f t="shared" si="2"/>
        <v>-287056.93382452289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-80416234.437880531</v>
      </c>
      <c r="I12" s="20">
        <f t="shared" si="1"/>
        <v>-117000</v>
      </c>
      <c r="J12" s="20">
        <f t="shared" si="2"/>
        <v>-116394.40798773848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-120707761.83090009</v>
      </c>
      <c r="I13" s="20">
        <f t="shared" si="1"/>
        <v>-287000</v>
      </c>
      <c r="J13" s="20">
        <f t="shared" si="2"/>
        <v>-285814.26311532577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-36162293.970932141</v>
      </c>
      <c r="I14" s="20">
        <f t="shared" si="1"/>
        <v>-31000</v>
      </c>
      <c r="J14" s="20">
        <f t="shared" si="2"/>
        <v>-30611.99604454709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-80416234.437880531</v>
      </c>
      <c r="I15" s="20">
        <f t="shared" si="1"/>
        <v>-161000</v>
      </c>
      <c r="J15" s="20">
        <f t="shared" si="2"/>
        <v>-160415.36998310112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-120791210.42531563</v>
      </c>
      <c r="I16" s="20">
        <f t="shared" si="1"/>
        <v>-345000</v>
      </c>
      <c r="J16" s="20">
        <f t="shared" si="2"/>
        <v>-342491.80759371497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-120707761.83090009</v>
      </c>
      <c r="I17" s="20">
        <f t="shared" si="1"/>
        <v>-343000</v>
      </c>
      <c r="J17" s="20">
        <f t="shared" si="2"/>
        <v>-341734.44502919388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IFERROR(REPT("▶",TRUNC((C31-F31)/100,0)),REPT("◁",ABS(TRUNC((C31-F31)/100,0))))</f>
        <v>◁◁◁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IFERROR(REPT("▶",TRUNC((C32-F32)/100,0)),REPT("◁",ABS(TRUNC((C32-F32)/100,0))))</f>
        <v>▶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/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◁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▶▶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◁◁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▶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▶▶▶▶</v>
      </c>
    </row>
  </sheetData>
  <mergeCells count="2">
    <mergeCell ref="D2:D3"/>
    <mergeCell ref="E2:G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D10" sqref="D10"/>
    </sheetView>
  </sheetViews>
  <sheetFormatPr defaultRowHeight="16.5"/>
  <cols>
    <col min="1" max="1" width="18.25" bestFit="1" customWidth="1"/>
    <col min="2" max="2" width="11" bestFit="1" customWidth="1"/>
    <col min="3" max="4" width="16.625" bestFit="1" customWidth="1"/>
    <col min="5" max="5" width="12.5" bestFit="1" customWidth="1"/>
    <col min="6" max="6" width="16.625" bestFit="1" customWidth="1"/>
    <col min="7" max="7" width="10.75" bestFit="1" customWidth="1"/>
    <col min="8" max="8" width="21.5" bestFit="1" customWidth="1"/>
    <col min="9" max="9" width="17.375" bestFit="1" customWidth="1"/>
    <col min="10" max="10" width="21.5" bestFit="1" customWidth="1"/>
    <col min="11" max="11" width="16.625" bestFit="1" customWidth="1"/>
    <col min="12" max="12" width="12.5" bestFit="1" customWidth="1"/>
    <col min="13" max="14" width="16.625" bestFit="1" customWidth="1"/>
    <col min="15" max="15" width="12.5" bestFit="1" customWidth="1"/>
    <col min="16" max="17" width="16.625" bestFit="1" customWidth="1"/>
    <col min="18" max="18" width="12.5" bestFit="1" customWidth="1"/>
    <col min="19" max="20" width="16.625" bestFit="1" customWidth="1"/>
    <col min="21" max="21" width="12.5" bestFit="1" customWidth="1"/>
    <col min="22" max="23" width="16.625" bestFit="1" customWidth="1"/>
    <col min="24" max="24" width="12.5" bestFit="1" customWidth="1"/>
    <col min="25" max="26" width="16.625" bestFit="1" customWidth="1"/>
    <col min="27" max="27" width="12.5" bestFit="1" customWidth="1"/>
    <col min="28" max="29" width="16.625" bestFit="1" customWidth="1"/>
    <col min="30" max="30" width="12.5" bestFit="1" customWidth="1"/>
    <col min="31" max="32" width="16.625" bestFit="1" customWidth="1"/>
    <col min="33" max="33" width="12.5" bestFit="1" customWidth="1"/>
    <col min="34" max="35" width="16.625" bestFit="1" customWidth="1"/>
    <col min="36" max="36" width="12.5" bestFit="1" customWidth="1"/>
    <col min="37" max="38" width="16.625" bestFit="1" customWidth="1"/>
    <col min="39" max="39" width="12.5" bestFit="1" customWidth="1"/>
    <col min="40" max="41" width="16.625" bestFit="1" customWidth="1"/>
    <col min="42" max="42" width="12.5" bestFit="1" customWidth="1"/>
    <col min="43" max="44" width="16.625" bestFit="1" customWidth="1"/>
    <col min="45" max="45" width="12.5" bestFit="1" customWidth="1"/>
    <col min="46" max="47" width="16.625" bestFit="1" customWidth="1"/>
    <col min="48" max="48" width="12.5" bestFit="1" customWidth="1"/>
    <col min="49" max="50" width="16.625" bestFit="1" customWidth="1"/>
    <col min="51" max="51" width="12.5" bestFit="1" customWidth="1"/>
    <col min="52" max="53" width="16.625" bestFit="1" customWidth="1"/>
    <col min="54" max="54" width="12.5" bestFit="1" customWidth="1"/>
    <col min="55" max="56" width="16.625" bestFit="1" customWidth="1"/>
    <col min="57" max="57" width="12.5" bestFit="1" customWidth="1"/>
    <col min="58" max="59" width="16.625" bestFit="1" customWidth="1"/>
    <col min="60" max="60" width="12.5" bestFit="1" customWidth="1"/>
    <col min="61" max="61" width="16.625" bestFit="1" customWidth="1"/>
    <col min="62" max="62" width="21.5" bestFit="1" customWidth="1"/>
    <col min="63" max="63" width="17.375" bestFit="1" customWidth="1"/>
    <col min="64" max="64" width="21.5" bestFit="1" customWidth="1"/>
  </cols>
  <sheetData>
    <row r="2" spans="1:5">
      <c r="A2" s="25" t="s">
        <v>153</v>
      </c>
      <c r="B2" s="25" t="s">
        <v>141</v>
      </c>
      <c r="C2" t="s">
        <v>150</v>
      </c>
      <c r="D2" t="s">
        <v>152</v>
      </c>
      <c r="E2" t="s">
        <v>151</v>
      </c>
    </row>
    <row r="3" spans="1:5">
      <c r="A3" t="s">
        <v>148</v>
      </c>
      <c r="B3" t="s">
        <v>143</v>
      </c>
      <c r="C3" s="26">
        <v>1217947.5</v>
      </c>
      <c r="D3" s="26">
        <v>4844359.5</v>
      </c>
      <c r="E3" s="26">
        <v>3626412</v>
      </c>
    </row>
    <row r="4" spans="1:5">
      <c r="B4" t="s">
        <v>142</v>
      </c>
      <c r="C4" s="26">
        <v>778222.33333333337</v>
      </c>
      <c r="D4" s="26">
        <v>3904634.3333333335</v>
      </c>
      <c r="E4" s="26">
        <v>3126412</v>
      </c>
    </row>
    <row r="5" spans="1:5">
      <c r="A5" t="s">
        <v>149</v>
      </c>
      <c r="B5" t="s">
        <v>145</v>
      </c>
      <c r="C5" s="26">
        <v>906466.33333333337</v>
      </c>
      <c r="D5" s="26">
        <v>628998</v>
      </c>
      <c r="E5" s="26">
        <v>-277468.33333333331</v>
      </c>
    </row>
    <row r="6" spans="1:5">
      <c r="B6" t="s">
        <v>144</v>
      </c>
      <c r="C6" s="26">
        <v>447778</v>
      </c>
      <c r="D6" s="26">
        <v>532342.5</v>
      </c>
      <c r="E6" s="26">
        <v>84564.5</v>
      </c>
    </row>
    <row r="7" spans="1:5">
      <c r="B7" t="s">
        <v>146</v>
      </c>
      <c r="C7" s="26">
        <v>408779</v>
      </c>
      <c r="D7" s="26">
        <v>0</v>
      </c>
      <c r="E7" s="26">
        <v>-408779</v>
      </c>
    </row>
    <row r="8" spans="1:5">
      <c r="B8" t="s">
        <v>143</v>
      </c>
      <c r="C8" s="26">
        <v>1019134</v>
      </c>
      <c r="D8" s="26">
        <v>3350381.6666666665</v>
      </c>
      <c r="E8" s="26">
        <v>2331247.6666666665</v>
      </c>
    </row>
    <row r="9" spans="1:5">
      <c r="B9" t="s">
        <v>142</v>
      </c>
      <c r="C9" s="26">
        <v>767377</v>
      </c>
      <c r="D9" s="26">
        <v>822620.66666666663</v>
      </c>
      <c r="E9" s="26">
        <v>55243.666666666664</v>
      </c>
    </row>
    <row r="10" spans="1:5">
      <c r="A10" t="s">
        <v>147</v>
      </c>
      <c r="C10" s="26">
        <v>822798</v>
      </c>
      <c r="D10" s="26">
        <v>1967058.5</v>
      </c>
      <c r="E10" s="26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tabSelected="1" workbookViewId="0">
      <selection activeCell="E4" sqref="E4"/>
    </sheetView>
  </sheetViews>
  <sheetFormatPr defaultRowHeight="16.5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163</v>
      </c>
      <c r="D3" t="s">
        <v>164</v>
      </c>
      <c r="E3" t="s">
        <v>165</v>
      </c>
      <c r="F3" t="s">
        <v>166</v>
      </c>
      <c r="G3" t="s">
        <v>167</v>
      </c>
      <c r="H3" t="s">
        <v>168</v>
      </c>
      <c r="I3" t="s">
        <v>154</v>
      </c>
    </row>
    <row r="4" spans="1:9">
      <c r="A4" t="s">
        <v>155</v>
      </c>
      <c r="B4" t="s">
        <v>169</v>
      </c>
      <c r="C4" t="s">
        <v>170</v>
      </c>
      <c r="D4" t="s">
        <v>171</v>
      </c>
      <c r="E4">
        <v>25</v>
      </c>
      <c r="F4" s="27">
        <v>1350000</v>
      </c>
      <c r="G4" s="28">
        <v>7.0000000000000007E-2</v>
      </c>
      <c r="H4" s="27">
        <v>229500</v>
      </c>
      <c r="I4" s="27">
        <v>1579500</v>
      </c>
    </row>
    <row r="5" spans="1:9">
      <c r="A5" t="s">
        <v>157</v>
      </c>
      <c r="B5" t="s">
        <v>173</v>
      </c>
      <c r="C5" t="s">
        <v>174</v>
      </c>
      <c r="D5" t="s">
        <v>175</v>
      </c>
      <c r="E5">
        <v>28</v>
      </c>
      <c r="F5" s="27">
        <v>1450000</v>
      </c>
      <c r="G5" s="28">
        <v>7.0000000000000007E-2</v>
      </c>
      <c r="H5" s="27">
        <v>246500</v>
      </c>
      <c r="I5" s="27">
        <v>1696500</v>
      </c>
    </row>
    <row r="6" spans="1:9">
      <c r="A6" t="s">
        <v>159</v>
      </c>
      <c r="B6" t="s">
        <v>177</v>
      </c>
      <c r="C6" t="s">
        <v>174</v>
      </c>
      <c r="D6" t="s">
        <v>175</v>
      </c>
      <c r="E6">
        <v>30</v>
      </c>
      <c r="F6" s="27">
        <v>1450000</v>
      </c>
      <c r="G6" s="28">
        <v>0.1</v>
      </c>
      <c r="H6" s="27">
        <v>290000</v>
      </c>
      <c r="I6" s="27">
        <v>1740000</v>
      </c>
    </row>
    <row r="7" spans="1:9">
      <c r="A7" t="s">
        <v>156</v>
      </c>
      <c r="B7" t="s">
        <v>172</v>
      </c>
      <c r="C7" t="s">
        <v>170</v>
      </c>
      <c r="D7" t="s">
        <v>171</v>
      </c>
      <c r="E7">
        <v>10</v>
      </c>
      <c r="F7" s="27">
        <v>1350000</v>
      </c>
      <c r="G7" s="28">
        <v>0.05</v>
      </c>
      <c r="H7" s="27">
        <v>202500</v>
      </c>
      <c r="I7" s="27">
        <v>1552500</v>
      </c>
    </row>
    <row r="8" spans="1:9">
      <c r="A8" t="s">
        <v>158</v>
      </c>
      <c r="B8" t="s">
        <v>176</v>
      </c>
      <c r="C8" t="s">
        <v>174</v>
      </c>
      <c r="D8" t="s">
        <v>175</v>
      </c>
      <c r="E8">
        <v>24</v>
      </c>
      <c r="F8" s="27">
        <v>1450000</v>
      </c>
      <c r="G8" s="28">
        <v>7.0000000000000007E-2</v>
      </c>
      <c r="H8" s="27">
        <v>246500</v>
      </c>
      <c r="I8" s="27">
        <v>1696500</v>
      </c>
    </row>
    <row r="9" spans="1:9">
      <c r="A9" t="s">
        <v>160</v>
      </c>
      <c r="B9" t="s">
        <v>178</v>
      </c>
      <c r="C9" t="s">
        <v>170</v>
      </c>
      <c r="D9" t="s">
        <v>171</v>
      </c>
      <c r="E9">
        <v>20</v>
      </c>
      <c r="F9" s="27">
        <v>1350000</v>
      </c>
      <c r="G9" s="28">
        <v>7.0000000000000007E-2</v>
      </c>
      <c r="H9" s="27">
        <v>229500</v>
      </c>
      <c r="I9" s="27">
        <v>1579500</v>
      </c>
    </row>
    <row r="10" spans="1:9">
      <c r="A10" t="s">
        <v>161</v>
      </c>
      <c r="B10" t="s">
        <v>179</v>
      </c>
      <c r="C10" t="s">
        <v>180</v>
      </c>
      <c r="D10" t="s">
        <v>181</v>
      </c>
      <c r="E10">
        <v>18</v>
      </c>
      <c r="F10" s="27">
        <v>1200000</v>
      </c>
      <c r="G10" s="28">
        <v>0.05</v>
      </c>
      <c r="H10" s="27">
        <v>180000</v>
      </c>
      <c r="I10" s="27">
        <v>1380000</v>
      </c>
    </row>
    <row r="11" spans="1:9">
      <c r="A11" t="s">
        <v>162</v>
      </c>
      <c r="B11" t="s">
        <v>182</v>
      </c>
      <c r="C11" t="s">
        <v>180</v>
      </c>
      <c r="D11" t="s">
        <v>181</v>
      </c>
      <c r="E11">
        <v>15</v>
      </c>
      <c r="F11" s="27">
        <v>1200000</v>
      </c>
      <c r="G11" s="28">
        <v>0.05</v>
      </c>
      <c r="H11" s="27">
        <v>180000</v>
      </c>
      <c r="I11" s="27">
        <v>1380000</v>
      </c>
    </row>
    <row r="12" spans="1:9">
      <c r="A12" t="s">
        <v>79</v>
      </c>
      <c r="B12" t="s">
        <v>183</v>
      </c>
      <c r="C12" t="s">
        <v>180</v>
      </c>
      <c r="D12" t="s">
        <v>181</v>
      </c>
      <c r="E12">
        <v>6</v>
      </c>
      <c r="F12" s="27">
        <v>1200000</v>
      </c>
      <c r="G12" s="28">
        <v>0.03</v>
      </c>
      <c r="H12" s="27">
        <v>156000</v>
      </c>
      <c r="I12" s="27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26ABCDD1-F829-42FA-BB45-3C503A6E71F2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workbookViewId="0">
      <selection activeCell="L26" sqref="L26"/>
    </sheetView>
  </sheetViews>
  <sheetFormatPr defaultRowHeight="16.5"/>
  <cols>
    <col min="1" max="1" width="2" customWidth="1"/>
    <col min="4" max="4" width="13" bestFit="1" customWidth="1"/>
  </cols>
  <sheetData>
    <row r="1" spans="2:10" ht="20.25">
      <c r="B1" s="29" t="s">
        <v>81</v>
      </c>
      <c r="C1" s="29"/>
      <c r="D1" s="29"/>
      <c r="E1" s="29"/>
      <c r="F1" s="29"/>
      <c r="G1" s="29"/>
      <c r="H1" s="29"/>
      <c r="I1" s="29"/>
      <c r="J1" s="29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M15" sqref="M15"/>
    </sheetView>
  </sheetViews>
  <sheetFormatPr defaultRowHeight="16.5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5" t="s">
        <v>117</v>
      </c>
      <c r="B4" s="35" t="s">
        <v>118</v>
      </c>
      <c r="C4" s="35"/>
      <c r="D4" s="35"/>
      <c r="E4" s="35"/>
      <c r="F4" s="35"/>
      <c r="G4" s="35"/>
      <c r="H4" s="35"/>
      <c r="I4" s="35"/>
      <c r="J4" s="35"/>
      <c r="K4" s="35"/>
    </row>
    <row r="5" spans="1:11">
      <c r="A5" s="35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21">
        <v>1</v>
      </c>
      <c r="C6" s="22">
        <v>0</v>
      </c>
      <c r="D6" s="22">
        <v>1</v>
      </c>
      <c r="E6" s="22">
        <v>0</v>
      </c>
      <c r="F6" s="22">
        <v>1</v>
      </c>
      <c r="G6" s="22">
        <v>0</v>
      </c>
      <c r="H6" s="22">
        <v>1</v>
      </c>
      <c r="I6" s="22">
        <v>0</v>
      </c>
      <c r="J6" s="22">
        <v>1</v>
      </c>
      <c r="K6" s="22">
        <v>0</v>
      </c>
    </row>
    <row r="7" spans="1:11">
      <c r="A7" s="16">
        <v>4889</v>
      </c>
      <c r="B7" s="22">
        <v>0</v>
      </c>
      <c r="C7" s="22">
        <v>1</v>
      </c>
      <c r="D7" s="22">
        <v>0</v>
      </c>
      <c r="E7" s="22">
        <v>1</v>
      </c>
      <c r="F7" s="22">
        <v>0</v>
      </c>
      <c r="G7" s="22">
        <v>1</v>
      </c>
      <c r="H7" s="22">
        <v>0</v>
      </c>
      <c r="I7" s="22">
        <v>1</v>
      </c>
      <c r="J7" s="22">
        <v>0</v>
      </c>
      <c r="K7" s="22">
        <v>1</v>
      </c>
    </row>
    <row r="8" spans="1:11">
      <c r="A8" s="16">
        <v>5076</v>
      </c>
      <c r="B8" s="22">
        <v>1</v>
      </c>
      <c r="C8" s="22">
        <v>0</v>
      </c>
      <c r="D8" s="22">
        <v>1</v>
      </c>
      <c r="E8" s="22">
        <v>0</v>
      </c>
      <c r="F8" s="22">
        <v>1</v>
      </c>
      <c r="G8" s="22">
        <v>0</v>
      </c>
      <c r="H8" s="22">
        <v>1</v>
      </c>
      <c r="I8" s="22">
        <v>0</v>
      </c>
      <c r="J8" s="22">
        <v>1</v>
      </c>
      <c r="K8" s="22">
        <v>0</v>
      </c>
    </row>
    <row r="9" spans="1:11">
      <c r="A9" s="16">
        <v>7257</v>
      </c>
      <c r="B9" s="22">
        <v>0</v>
      </c>
      <c r="C9" s="22">
        <v>1</v>
      </c>
      <c r="D9" s="22">
        <v>0</v>
      </c>
      <c r="E9" s="22">
        <v>1</v>
      </c>
      <c r="F9" s="22">
        <v>0</v>
      </c>
      <c r="G9" s="22">
        <v>1</v>
      </c>
      <c r="H9" s="22">
        <v>0</v>
      </c>
      <c r="I9" s="22">
        <v>1</v>
      </c>
      <c r="J9" s="22">
        <v>0</v>
      </c>
      <c r="K9" s="22">
        <v>1</v>
      </c>
    </row>
    <row r="10" spans="1:11">
      <c r="A10" s="16">
        <v>8222</v>
      </c>
      <c r="B10" s="22">
        <v>1</v>
      </c>
      <c r="C10" s="22">
        <v>0</v>
      </c>
      <c r="D10" s="22">
        <v>1</v>
      </c>
      <c r="E10" s="22">
        <v>0</v>
      </c>
      <c r="F10" s="22">
        <v>1</v>
      </c>
      <c r="G10" s="22">
        <v>0</v>
      </c>
      <c r="H10" s="22">
        <v>1</v>
      </c>
      <c r="I10" s="22">
        <v>0</v>
      </c>
      <c r="J10" s="22">
        <v>1</v>
      </c>
      <c r="K10" s="22">
        <v>0</v>
      </c>
    </row>
    <row r="11" spans="1:11">
      <c r="A11" s="16">
        <v>2008</v>
      </c>
      <c r="B11" s="22">
        <v>1</v>
      </c>
      <c r="C11" s="22">
        <v>0</v>
      </c>
      <c r="D11" s="22">
        <v>1</v>
      </c>
      <c r="E11" s="22">
        <v>0</v>
      </c>
      <c r="F11" s="22">
        <v>1</v>
      </c>
      <c r="G11" s="22">
        <v>0</v>
      </c>
      <c r="H11" s="22">
        <v>1</v>
      </c>
      <c r="I11" s="22">
        <v>0</v>
      </c>
      <c r="J11" s="22">
        <v>1</v>
      </c>
      <c r="K11" s="22">
        <v>0</v>
      </c>
    </row>
    <row r="12" spans="1:11">
      <c r="A12" s="16">
        <v>9033</v>
      </c>
      <c r="B12" s="22">
        <v>0</v>
      </c>
      <c r="C12" s="22">
        <v>1</v>
      </c>
      <c r="D12" s="22">
        <v>0</v>
      </c>
      <c r="E12" s="22">
        <v>1</v>
      </c>
      <c r="F12" s="22">
        <v>0</v>
      </c>
      <c r="G12" s="22">
        <v>1</v>
      </c>
      <c r="H12" s="22">
        <v>0</v>
      </c>
      <c r="I12" s="22">
        <v>1</v>
      </c>
      <c r="J12" s="22">
        <v>0</v>
      </c>
      <c r="K12" s="22">
        <v>1</v>
      </c>
    </row>
    <row r="13" spans="1:11">
      <c r="A13" s="16">
        <v>5574</v>
      </c>
      <c r="B13" s="22">
        <v>1</v>
      </c>
      <c r="C13" s="22">
        <v>0</v>
      </c>
      <c r="D13" s="22">
        <v>1</v>
      </c>
      <c r="E13" s="22">
        <v>0</v>
      </c>
      <c r="F13" s="22">
        <v>1</v>
      </c>
      <c r="G13" s="22">
        <v>0</v>
      </c>
      <c r="H13" s="22">
        <v>1</v>
      </c>
      <c r="I13" s="22">
        <v>0</v>
      </c>
      <c r="J13" s="22">
        <v>1</v>
      </c>
      <c r="K13" s="22">
        <v>0</v>
      </c>
    </row>
    <row r="14" spans="1:11">
      <c r="A14" s="16">
        <v>2917</v>
      </c>
      <c r="B14" s="22">
        <v>0</v>
      </c>
      <c r="C14" s="22">
        <v>1</v>
      </c>
      <c r="D14" s="22">
        <v>0</v>
      </c>
      <c r="E14" s="22">
        <v>1</v>
      </c>
      <c r="F14" s="22">
        <v>0</v>
      </c>
      <c r="G14" s="22">
        <v>1</v>
      </c>
      <c r="H14" s="22">
        <v>0</v>
      </c>
      <c r="I14" s="22">
        <v>1</v>
      </c>
      <c r="J14" s="22">
        <v>0</v>
      </c>
      <c r="K14" s="22">
        <v>1</v>
      </c>
    </row>
    <row r="15" spans="1:11">
      <c r="A15" s="16">
        <v>3763</v>
      </c>
      <c r="B15" s="22">
        <v>0</v>
      </c>
      <c r="C15" s="22">
        <v>1</v>
      </c>
      <c r="D15" s="22">
        <v>0</v>
      </c>
      <c r="E15" s="22">
        <v>1</v>
      </c>
      <c r="F15" s="22">
        <v>0</v>
      </c>
      <c r="G15" s="22">
        <v>1</v>
      </c>
      <c r="H15" s="22">
        <v>0</v>
      </c>
      <c r="I15" s="22">
        <v>1</v>
      </c>
      <c r="J15" s="22">
        <v>0</v>
      </c>
      <c r="K15" s="22">
        <v>1</v>
      </c>
    </row>
    <row r="16" spans="1:11">
      <c r="A16" s="16">
        <v>9452</v>
      </c>
      <c r="B16" s="22">
        <v>1</v>
      </c>
      <c r="C16" s="22">
        <v>0</v>
      </c>
      <c r="D16" s="22">
        <v>1</v>
      </c>
      <c r="E16" s="22">
        <v>0</v>
      </c>
      <c r="F16" s="22">
        <v>1</v>
      </c>
      <c r="G16" s="22">
        <v>0</v>
      </c>
      <c r="H16" s="22">
        <v>1</v>
      </c>
      <c r="I16" s="22">
        <v>0</v>
      </c>
      <c r="J16" s="22">
        <v>1</v>
      </c>
      <c r="K16" s="22">
        <v>0</v>
      </c>
    </row>
    <row r="17" spans="1:11">
      <c r="A17" s="16">
        <v>5005</v>
      </c>
      <c r="B17" s="22">
        <v>0</v>
      </c>
      <c r="C17" s="22">
        <v>1</v>
      </c>
      <c r="D17" s="22">
        <v>0</v>
      </c>
      <c r="E17" s="22">
        <v>1</v>
      </c>
      <c r="F17" s="22">
        <v>0</v>
      </c>
      <c r="G17" s="22">
        <v>1</v>
      </c>
      <c r="H17" s="22">
        <v>0</v>
      </c>
      <c r="I17" s="22">
        <v>1</v>
      </c>
      <c r="J17" s="22">
        <v>0</v>
      </c>
      <c r="K17" s="22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9525</xdr:colOff>
                    <xdr:row>1</xdr:row>
                    <xdr:rowOff>9525</xdr:rowOff>
                  </from>
                  <to>
                    <xdr:col>10</xdr:col>
                    <xdr:colOff>419100</xdr:colOff>
                    <xdr:row>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/>
  </sheetViews>
  <sheetFormatPr defaultRowHeight="16.5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25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657225</xdr:colOff>
                <xdr:row>1</xdr:row>
                <xdr:rowOff>142875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b f a d c 0 e - 0 1 2 8 - 4 0 2 b - a 1 7 0 - 3 2 9 3 d 4 2 2 c 3 9 9 "   x m l n s = " h t t p : / / s c h e m a s . m i c r o s o f t . c o m / D a t a M a s h u p " > A A A A A B A F A A B Q S w M E F A A C A A g A W 3 4 K X U k X d V y k A A A A 9 Q A A A B I A H A B D b 2 5 m a W c v U G F j a 2 F n Z S 5 4 b W w g o h g A K K A U A A A A A A A A A A A A A A A A A A A A A A A A A A A A h Y 8 x D o I w A E W v Q r r T l m o M k l I G R y U x m h j X p l R o g N b Q Y r m b g 0 f y C m I U d X P 8 7 7 / h / / v 1 R r O h b Y K L 7 K w y O g U R x C C Q W p h C 6 T I F v T u F M c g Y 3 X J R 8 1 I G o 6 x t M t g i B Z V z 5 w Q h 7 z 3 0 M 2 i 6 E h G M I 3 T M N 3 t R y Z a D j 6 z + y 6 H S 1 n E t J G D 0 8 B r D C F w u Y D w n E F M 0 M Z o r / e 3 J O P f Z / k C 6 6 h v X d 5 L V J l z v K J o i R e 8 L 7 A F Q S w M E F A A C A A g A W 3 4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+ C l 1 C A 4 h O C g I A A J Q G A A A T A B w A R m 9 y b X V s Y X M v U 2 V j d G l v b j E u b S C i G A A o o B Q A A A A A A A A A A A A A A A A A A A A A A A A A A A D t U 9 2 K 0 0 A Y v S / 0 H Y Z 4 k 0 I o b b c s r p I L b R W 9 E b X 1 a i N L T E c N J p k l M y 0 u p b A r F e s f t G B p 1 Q Q q F N T F i 7 i N 2 s X 1 h Z I v 7 + A 0 X d u u r T 5 B Q z J J v n P m z H x n O B R r T C c W K k 3 f 2 Y v J R D J B H 6 o 2 r i B w x 1 H T C 5 s / 4 N l J 1 O 2 E h x 6 S k Y F Z M o H 4 B e / b 4 W j M K w V a S x e J V j W x x c S r u o H T B W I x / k N F o X B B u U O x T e N R K W L 6 i J F d J Z f J b e 7 A T z 9 6 6 2 S D 8 X N 4 O Q z G 3 g 5 / u C A 0 H X G C Z z Z y + V T M n N W X p i i Z L I J e B 5 7 u K 5 k N N O W F h 5 / A 7 Q e j A T z 5 o i x 3 k N Z o T U h J 2 0 V s 6 K b O s C 0 L k i C h A j G q p k X l 8 x K 6 Y m m k o l s P 5 K 3 8 l o R u V Q n D J b Z n Y H n + m b 5 B L H w 3 J U 2 N O C f A i + P g 6 H P Y d l D U G 4 a v 3 w j c l b J 6 j x N v 2 s T k s 6 5 h t c J d E K e e S W j 7 t H 7 J M E q a a q g 2 l Z l d X Z Q M R / v B 0 a + J J D i D q N + d S 5 Z t 1 a L 3 i W 1 O 9 1 z e 2 8 V U X L E H q V 4 X A s + B 5 h D c E 9 4 i 4 0 R U U R l u S K g u z A z 5 g z D 8 m M V I 8 T K 8 8 6 F / E B 4 3 O X b d Y p v 5 9 G S R G A z 8 D r d 2 J R R 6 3 O j W S m g m C L 4 L 3 Q / L h O h V O / w 4 5 D d 8 d 1 Y S o O W A 6 4 P 7 7 S z U W D i D g R N 8 9 W L D e j 6 C V n / u 2 G 1 s k h o + P W J x h b f S 3 1 2 f 6 X O h s 0 Y q m d C t f y + 5 m B 6 O L + d H z K W E d Y j W I V q H 6 D 8 h + g 1 Q S w E C L Q A U A A I A C A B b f g p d S R d 1 X K Q A A A D 1 A A A A E g A A A A A A A A A A A A A A A A A A A A A A Q 2 9 u Z m l n L 1 B h Y 2 t h Z 2 U u e G 1 s U E s B A i 0 A F A A C A A g A W 3 4 K X Q / K 6 a u k A A A A 6 Q A A A B M A A A A A A A A A A A A A A A A A 8 A A A A F t D b 2 5 0 Z W 5 0 X 1 R 5 c G V z X S 5 4 b W x Q S w E C L Q A U A A I A C A B b f g p d Q g O I T g o C A A C U B g A A E w A A A A A A A A A A A A A A A A D h A Q A A R m 9 y b X V s Y X M v U 2 V j d G l v b j E u b V B L B Q Y A A A A A A w A D A M I A A A A 4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K G Q A A A A A A A K g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U Q l Q j g l R U Q l O D Q l Q j A l R U I l O D Q l Q j c l R U M l O D c l Q k M l R U Q l O T U l O T E l R U I l Q U E l Q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M F Q w N j o 0 N T o y N i 4 w M j Q w N j c 1 W i I g L z 4 8 R W 5 0 c n k g V H l w Z T 0 i R m l s b E N v b H V t b l R 5 c G V z I i B W Y W x 1 Z T 0 i c 0 N R W U R B d 0 0 9 I i A v P j x F b n R y e S B U e X B l P S J G a W x s Q 2 9 s d W 1 u T m F t Z X M i I F Z h b H V l P S J z W y Z x d W 9 0 O + q w n O y E p O y d v C Z x d W 9 0 O y w m c X V v d D v s h 7 z t l Z H r q r A m c X V v d D s s J n F 1 b 3 Q 7 7 J q 0 7 J i B 6 7 m E 7 L S d 7 J W h J n F 1 b 3 Q 7 L C Z x d W 9 0 O + 2 M k O u n p O u n p O y 2 n O y V o S Z x d W 9 0 O y w m c X V v d D v s i J z s n b T s n b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s n b j t h L D r h L f s h 7 z t l Z H r q r A v 6 7 O A 6 r K 9 6 5 C c I O y c o O 2 Y l S 5 7 6 r C c 7 I S k 7 J 2 8 L D B 9 J n F 1 b 3 Q 7 L C Z x d W 9 0 O 1 N l Y 3 R p b 2 4 x L + y d u O 2 E s O u E t + y H v O 2 V k e u q s C / r s 4 D q s r 3 r k J w g 7 J y g 7 Z i V L n v s h 7 z t l Z H r q r A s M X 0 m c X V v d D s s J n F 1 b 3 Q 7 U 2 V j d G l v b j E v 7 J 2 4 7 Y S w 6 4 S 3 7 I e 8 7 Z W R 6 6 q w L + u z g O q y v e u Q n C D s n K D t m J U u e + y a t O y Y g e u 5 h O y 0 n e y V o S w 1 f S Z x d W 9 0 O y w m c X V v d D t T Z W N 0 a W 9 u M S / s n b j t h L D r h L f s h 7 z t l Z H r q r A v 6 7 O A 6 r K 9 6 5 C c I O y c o O 2 Y l S 5 7 7 Y y Q 6 6 e k 6 6 e k 7 L a c 7 J W h L D Z 9 J n F 1 b 3 Q 7 L C Z x d W 9 0 O 1 N l Y 3 R p b 2 4 x L + y d u O 2 E s O u E t + y H v O 2 V k e u q s C / r s 4 D q s r 3 r k J w g 7 J y g 7 Z i V L n v s i J z s n b T s n b U s N 3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7 J 2 4 7 Y S w 6 4 S 3 7 I e 8 7 Z W R 6 6 q w L + u z g O q y v e u Q n C D s n K D t m J U u e + q w n O y E p O y d v C w w f S Z x d W 9 0 O y w m c X V v d D t T Z W N 0 a W 9 u M S / s n b j t h L D r h L f s h 7 z t l Z H r q r A v 6 7 O A 6 r K 9 6 5 C c I O y c o O 2 Y l S 5 7 7 I e 8 7 Z W R 6 6 q w L D F 9 J n F 1 b 3 Q 7 L C Z x d W 9 0 O 1 N l Y 3 R p b 2 4 x L + y d u O 2 E s O u E t + y H v O 2 V k e u q s C / r s 4 D q s r 3 r k J w g 7 J y g 7 Z i V L n v s m r T s m I H r u Y T s t J 3 s l a E s N X 0 m c X V v d D s s J n F 1 b 3 Q 7 U 2 V j d G l v b j E v 7 J 2 4 7 Y S w 6 4 S 3 7 I e 8 7 Z W R 6 6 q w L + u z g O q y v e u Q n C D s n K D t m J U u e + 2 M k O u n p O u n p O y 2 n O y V o S w 2 f S Z x d W 9 0 O y w m c X V v d D t T Z W N 0 a W 9 u M S / s n b j t h L D r h L f s h 7 z t l Z H r q r A v 6 7 O A 6 r K 9 6 5 C c I O y c o O 2 Y l S 5 7 7 I i c 7 J 2 0 7 J 2 1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M l O U Q l Q j g l R U Q l O D Q l Q j A l R U I l O D Q l Q j c l R U M l O D c l Q k M l R U Q l O T U l O T E l R U I l Q U E l Q j A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E J U I 4 J U V E J T g 0 J U I w J U V C J T g 0 J U I 3 J U V D J T g 3 J U J D J U V E J T k 1 J T k x J U V C J U F B J U I w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R C V C O C V F R C U 4 N C V C M C V F Q i U 4 N C V C N y V F Q y U 4 N y V C Q y V F R C U 5 N S U 5 M S V F Q i V B Q S V C M C 8 l R U I l Q j M l O D A l R U E l Q j I l Q k Q l R U I l O T A l O U M l M j A l R U M l O U M l Q T A l R U Q l O T g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Q l Q j g l R U Q l O D Q l Q j A l R U I l O D Q l Q j c l R U M l O D c l Q k M l R U Q l O T U l O T E l R U I l Q U E l Q j A v J U V D J U E w J T l D J U V B J U I x J U I w J U V C J T k w J T l D J T I w J U V D J T k 3 J U I 0 J T I w J U V D J T g 4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E J U I 4 J U V E J T g 0 J U I w J U V C J T g 0 J U I 3 J U V D J T g 3 J U J D J U V E J T k 1 J T k x J U V C J U F B J U I w J T I w K D I p P C 9 J d G V t U G F 0 a D 4 8 L 0 l 0 Z W 1 M b 2 N h d G l v b j 4 8 U 3 R h Y m x l R W 5 0 c m l l c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2 4 7 Y S w 6 4 S 3 7 I e 8 7 Z W R 6 6 q w I C g y K S / r s 4 D q s r 3 r k J w g 7 J y g 7 Z i V L n v q s J z s h K T s n b w s M H 0 m c X V v d D s s J n F 1 b 3 Q 7 U 2 V j d G l v b j E v 7 J 2 4 7 Y S w 6 4 S 3 7 I e 8 7 Z W R 6 6 q w I C g y K S / r s 4 D q s r 3 r k J w g 7 J y g 7 Z i V L n v s h 7 z t l Z H r q r A s M X 0 m c X V v d D s s J n F 1 b 3 Q 7 U 2 V j d G l v b j E v 7 J 2 4 7 Y S w 6 4 S 3 7 I e 8 7 Z W R 6 6 q w I C g y K S / r s 4 D q s r 3 r k J w g 7 J y g 7 Z i V L n v s m r T s m I H r u Y T s t J 3 s l a E s N X 0 m c X V v d D s s J n F 1 b 3 Q 7 U 2 V j d G l v b j E v 7 J 2 4 7 Y S w 6 4 S 3 7 I e 8 7 Z W R 6 6 q w I C g y K S / r s 4 D q s r 3 r k J w g 7 J y g 7 Z i V L n v t j J D r p 6 T r p 6 T s t p z s l a E s N n 0 m c X V v d D s s J n F 1 b 3 Q 7 U 2 V j d G l v b j E v 7 J 2 4 7 Y S w 6 4 S 3 7 I e 8 7 Z W R 6 6 q w I C g y K S / r s 4 D q s r 3 r k J w g 7 J y g 7 Z i V L n v s i J z s n b T s n b U s N 3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7 J 2 4 7 Y S w 6 4 S 3 7 I e 8 7 Z W R 6 6 q w I C g y K S / r s 4 D q s r 3 r k J w g 7 J y g 7 Z i V L n v q s J z s h K T s n b w s M H 0 m c X V v d D s s J n F 1 b 3 Q 7 U 2 V j d G l v b j E v 7 J 2 4 7 Y S w 6 4 S 3 7 I e 8 7 Z W R 6 6 q w I C g y K S / r s 4 D q s r 3 r k J w g 7 J y g 7 Z i V L n v s h 7 z t l Z H r q r A s M X 0 m c X V v d D s s J n F 1 b 3 Q 7 U 2 V j d G l v b j E v 7 J 2 4 7 Y S w 6 4 S 3 7 I e 8 7 Z W R 6 6 q w I C g y K S / r s 4 D q s r 3 r k J w g 7 J y g 7 Z i V L n v s m r T s m I H r u Y T s t J 3 s l a E s N X 0 m c X V v d D s s J n F 1 b 3 Q 7 U 2 V j d G l v b j E v 7 J 2 4 7 Y S w 6 4 S 3 7 I e 8 7 Z W R 6 6 q w I C g y K S / r s 4 D q s r 3 r k J w g 7 J y g 7 Z i V L n v t j J D r p 6 T r p 6 T s t p z s l a E s N n 0 m c X V v d D s s J n F 1 b 3 Q 7 U 2 V j d G l v b j E v 7 J 2 4 7 Y S w 6 4 S 3 7 I e 8 7 Z W R 6 6 q w I C g y K S / r s 4 D q s r 3 r k J w g 7 J y g 7 Z i V L n v s i J z s n b T s n b U s N 3 0 m c X V v d D t d L C Z x d W 9 0 O 1 J l b G F 0 a W 9 u c 2 h p c E l u Z m 8 m c X V v d D s 6 W 1 1 9 I i A v P j x F b n R y e S B U e X B l P S J G a W x s R W 5 h Y m x l Z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+ q w n O y E p O y d v C Z x d W 9 0 O y w m c X V v d D v s h 7 z t l Z H r q r A m c X V v d D s s J n F 1 b 3 Q 7 7 J q 0 7 J i B 6 7 m E 7 L S d 7 J W h J n F 1 b 3 Q 7 L C Z x d W 9 0 O + 2 M k O u n p O u n p O y 2 n O y V o S Z x d W 9 0 O y w m c X V v d D v s i J z s n b T s n b U m c X V v d D t d I i A v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D b 2 x 1 b W 5 U e X B l c y I g V m F s d W U 9 I n N D U V l E Q X d N P S I g L z 4 8 R W 5 0 c n k g V H l w Z T 0 i R m l s b E x h c 3 R V c G R h d G V k I i B W Y W x 1 Z T 0 i Z D I w M j Y t M D g t M T B U M D Y 6 N T A 6 N D I u M z M z M T A 2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Q W R k Z W R U b 0 R h d G F N b 2 R l b C I g V m F s d W U 9 I m w x I i A v P j x F b n R y e S B U e X B l P S J R d W V y e U l E I i B W Y W x 1 Z T 0 i c z R l N j F h N D d l L W U 0 Y z E t N G M 2 Z i 1 i Y z g y L T F l M j F m M W E 1 O G F k Y y I g L z 4 8 R W 5 0 c n k g V H l w Z T 0 i R m l s b E N v d W 5 0 I i B W Y W x 1 Z T 0 i b D I w I i A v P j x F b n R y e S B U e X B l P S J Q a X Z v d E 9 i a m V j d E 5 h b W U i I F Z h b H V l P S J z 6 7 a E 7 I S d 7 J 6 R 7 J e F L T E h 7 Z S 8 6 7 K X I O 2 F j O y d t O u 4 l D E i I C 8 + P E V u d H J 5 I F R 5 c G U 9 I k Z p b G x U b 0 R h d G F N b 2 R l b E V u Y W J s Z W Q i I F Z h b H V l P S J s M S I g L z 4 8 R W 5 0 c n k g V H l w Z T 0 i R m l s b E 9 i a m V j d F R 5 c G U i I F Z h b H V l P S J z U G l 2 b 3 R U Y W J s Z S I g L z 4 8 R W 5 0 c n k g V H l w Z T 0 i R m l s b G V k Q 2 9 t c G x l d G V S Z X N 1 b H R U b 1 d v c m t z a G V l d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Q y U 5 R C V C O C V F R C U 4 N C V C M C V F Q i U 4 N C V C N y V F Q y U 4 N y V C Q y V F R C U 5 N S U 5 M S V F Q i V B Q S V C M C U y M C g y K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Q l Q j g l R U Q l O D Q l Q j A l R U I l O D Q l Q j c l R U M l O D c l Q k M l R U Q l O T U l O T E l R U I l Q U E l Q j A l M j A o M i k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E J U I 4 J U V E J T g 0 J U I w J U V C J T g 0 J U I 3 J U V D J T g 3 J U J D J U V E J T k 1 J T k x J U V C J U F B J U I w J T I w K D I p L y V F Q i V C M y U 4 M C V F Q S V C M i V C R C V F Q i U 5 M C U 5 Q y U y M C V F Q y U 5 Q y V B M C V F R C U 5 O C U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R C V C O C V F R C U 4 N C V C M C V F Q i U 4 N C V C N y V F Q y U 4 N y V C Q y V F R C U 5 N S U 5 M S V F Q i V B Q S V C M C U y M C g y K S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T Y G i a K 0 V 0 + n P + R W g R e R K w A A A A A C A A A A A A A Q Z g A A A A E A A C A A A A D m P g X B M C D b j A e f i g X d S o T H r Z k R x d O Q w n d W L a / t J z P 2 E g A A A A A O g A A A A A I A A C A A A A A k Y f P L A o a j X B c x t 7 I n p + H B E 6 C O Y 9 y L 9 O b 8 c p F N Q K y x C l A A A A B e u K P 0 x 9 r C D z I + s p i u 3 R Q e U 1 u l p X q G K l N t t 1 E C 9 z M 6 0 M C j C f D F F N l a / / P T v D M v l K Z g V B N e b F r 1 i H N Z H Q B P f S Y H + D B b q e n N 1 v 7 b G 1 s / q p I t P 0 A A A A C g Q g Z / O T p B b x q P x D a 1 e o 3 X b Z K m k E s D A d 1 C J O g 2 / H 8 r L m B p l u F y o y P B b y Y U F a S r 3 k p l N F D D Z K n v H V P n c G c P G y n 7 < / D a t a M a s h u p > 
</file>

<file path=customXml/itemProps1.xml><?xml version="1.0" encoding="utf-8"?>
<ds:datastoreItem xmlns:ds="http://schemas.openxmlformats.org/officeDocument/2006/customXml" ds:itemID="{4F969CBE-7E2A-4EC6-AA1B-AF70477276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cp:lastPrinted>2026-08-10T06:10:14Z</cp:lastPrinted>
  <dcterms:created xsi:type="dcterms:W3CDTF">2023-05-11T11:47:16Z</dcterms:created>
  <dcterms:modified xsi:type="dcterms:W3CDTF">2026-08-10T07:11:45Z</dcterms:modified>
</cp:coreProperties>
</file>