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3 기본모의고사\"/>
    </mc:Choice>
  </mc:AlternateContent>
  <xr:revisionPtr revIDLastSave="0" documentId="13_ncr:1_{8745F2CF-0D99-4E9B-932B-C734E1AF33F0}" xr6:coauthVersionLast="47" xr6:coauthVersionMax="47" xr10:uidLastSave="{00000000-0000-0000-0000-000000000000}"/>
  <bookViews>
    <workbookView xWindow="-108" yWindow="-108" windowWidth="23256" windowHeight="12456" tabRatio="899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5" hidden="1">'분석작업-1'!$A$4:$I$12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13" i="7"/>
  <c r="I4" i="7"/>
  <c r="E29" i="4"/>
  <c r="E30" i="4"/>
  <c r="E31" i="4"/>
  <c r="E32" i="4"/>
  <c r="E33" i="4"/>
  <c r="E34" i="4"/>
  <c r="E35" i="4"/>
  <c r="E28" i="4"/>
  <c r="J26" i="4"/>
  <c r="D17" i="4"/>
  <c r="D18" i="4"/>
  <c r="D19" i="4"/>
  <c r="D20" i="4"/>
  <c r="D21" i="4"/>
  <c r="D22" i="4"/>
  <c r="D23" i="4"/>
  <c r="D24" i="4"/>
  <c r="D16" i="4"/>
  <c r="I4" i="4"/>
  <c r="I5" i="4"/>
  <c r="I6" i="4"/>
  <c r="I7" i="4"/>
  <c r="I8" i="4"/>
  <c r="I9" i="4"/>
  <c r="I10" i="4"/>
  <c r="I11" i="4"/>
  <c r="I12" i="4"/>
  <c r="I3" i="4"/>
  <c r="C12" i="4"/>
  <c r="C11" i="4"/>
  <c r="D11" i="4"/>
  <c r="D12" i="4"/>
  <c r="I5" i="8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 s="1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A0671F66-14B9-4BC1-80C9-BE6D22C44286}">
      <text>
        <r>
          <rPr>
            <sz val="12"/>
            <color indexed="81"/>
            <rFont val="굴림체"/>
            <family val="3"/>
            <charset val="129"/>
          </rPr>
          <t>2025학년도 1학기</t>
        </r>
      </text>
    </comment>
  </commentList>
</comments>
</file>

<file path=xl/sharedStrings.xml><?xml version="1.0" encoding="utf-8"?>
<sst xmlns="http://schemas.openxmlformats.org/spreadsheetml/2006/main" count="432" uniqueCount="314">
  <si>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</si>
  <si>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</si>
  <si>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</si>
  <si>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</si>
  <si>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</si>
  <si>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</si>
  <si>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</si>
  <si>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</si>
  <si>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</si>
  <si>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</si>
  <si>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</si>
  <si>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</si>
  <si>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</si>
  <si>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</si>
  <si>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</si>
  <si>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</si>
  <si>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</si>
  <si>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</si>
  <si>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</si>
  <si>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</si>
  <si>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</si>
  <si>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</si>
  <si>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</si>
  <si>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</si>
  <si>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</si>
  <si>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</si>
  <si>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</si>
  <si>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</si>
  <si>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</si>
  <si>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</si>
  <si>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</si>
  <si>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</si>
  <si>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</si>
  <si>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</si>
  <si>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</si>
  <si>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</si>
  <si>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</si>
  <si>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</si>
  <si>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</si>
  <si>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</si>
  <si>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</si>
  <si>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</si>
  <si>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</si>
  <si>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</si>
  <si>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</si>
  <si>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</si>
  <si>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</si>
  <si>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</si>
  <si>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</si>
  <si>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</si>
  <si>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</si>
  <si>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</si>
  <si>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</si>
  <si>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</si>
  <si>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</si>
  <si>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</si>
  <si>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</si>
  <si>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</si>
  <si>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</si>
  <si>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</si>
  <si>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</si>
  <si>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</si>
  <si>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</si>
  <si>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</si>
  <si>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</si>
  <si>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</si>
  <si>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</si>
  <si>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</si>
  <si>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</si>
  <si>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</si>
  <si>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</si>
  <si>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</si>
  <si>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</si>
  <si>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</si>
  <si>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</si>
  <si>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</si>
  <si>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</si>
  <si>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</si>
  <si>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</si>
  <si>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</si>
  <si>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</si>
  <si>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</si>
  <si>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</si>
  <si>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</si>
  <si>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</si>
  <si>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</si>
  <si>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</si>
  <si>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</si>
  <si>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</si>
  <si>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</si>
  <si>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</si>
  <si>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</si>
  <si>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</si>
  <si>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</si>
  <si>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</si>
  <si>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</si>
  <si>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</si>
  <si>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</si>
  <si>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</si>
  <si>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</si>
  <si>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</si>
  <si>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</si>
  <si>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</si>
  <si>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</si>
  <si>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</si>
  <si>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</si>
  <si>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</si>
  <si>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</si>
  <si>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</si>
  <si>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</si>
  <si>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</si>
  <si>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</si>
  <si>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</si>
  <si>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</si>
  <si>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</si>
  <si>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</si>
  <si>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</si>
  <si>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</si>
  <si>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</si>
  <si>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</si>
  <si>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</si>
  <si>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</si>
  <si>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</si>
  <si>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</si>
  <si>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</si>
  <si>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</si>
  <si>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</si>
  <si>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</si>
  <si>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</si>
  <si>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</si>
  <si>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</si>
  <si>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</si>
  <si>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</si>
  <si>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</si>
  <si>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</si>
  <si>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</si>
  <si>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</si>
  <si>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</si>
  <si>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</si>
  <si>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</si>
  <si>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</si>
  <si>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</si>
  <si>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</si>
  <si>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</si>
  <si>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</si>
  <si>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</si>
  <si>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</si>
  <si>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</si>
  <si>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</si>
  <si>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</si>
  <si>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</si>
  <si>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</si>
  <si>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</si>
  <si>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</si>
  <si>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</si>
  <si>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</si>
  <si>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</si>
  <si>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</si>
  <si>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</si>
  <si>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</si>
  <si>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</si>
  <si>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</si>
  <si>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</si>
  <si>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</si>
  <si>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</si>
  <si>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</si>
  <si>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</si>
  <si>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</si>
  <si>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</si>
  <si>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</si>
  <si>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</si>
  <si>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</si>
  <si>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</si>
  <si>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</si>
  <si>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</si>
  <si>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</si>
  <si>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</si>
  <si>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</si>
  <si>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</si>
  <si>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</si>
  <si>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</si>
  <si>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</si>
  <si>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</si>
  <si>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</si>
  <si>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</si>
  <si>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</si>
  <si>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</si>
  <si>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</si>
  <si>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</si>
  <si>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</si>
  <si>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</si>
  <si>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</si>
  <si>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</si>
  <si>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</si>
  <si>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</si>
  <si>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</si>
  <si>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</si>
  <si>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</si>
  <si>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</si>
  <si>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</si>
  <si>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</si>
  <si>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</si>
  <si>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</si>
  <si>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</si>
  <si>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</si>
  <si>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</si>
  <si>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</si>
  <si>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</si>
  <si>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</si>
  <si>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</si>
  <si>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</si>
  <si>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</si>
  <si>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</si>
  <si>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</si>
  <si>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</si>
  <si>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</si>
  <si>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</si>
  <si>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</si>
  <si>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</si>
  <si>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</si>
  <si>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</si>
  <si>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</si>
  <si>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</si>
  <si>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</si>
  <si>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</si>
  <si>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</si>
  <si>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</si>
  <si>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</si>
  <si>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</si>
  <si>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</si>
  <si>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</si>
  <si>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</si>
  <si>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</si>
  <si>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</si>
  <si>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</si>
  <si>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</si>
  <si>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</si>
  <si>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</si>
  <si>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</si>
  <si>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</si>
  <si>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</si>
  <si>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</si>
  <si>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</si>
  <si>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</si>
  <si>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</si>
  <si>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</si>
  <si>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</si>
  <si>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</si>
  <si>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</si>
  <si>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</si>
  <si>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</si>
  <si>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</si>
  <si>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</si>
  <si>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</si>
  <si>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</si>
  <si>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</si>
  <si>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</si>
  <si>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</si>
  <si>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</si>
  <si>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</si>
  <si>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</si>
  <si>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</si>
  <si>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</si>
  <si>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</si>
  <si>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번호</t>
    <phoneticPr fontId="1" type="noConversion"/>
  </si>
  <si>
    <t>건물명</t>
    <phoneticPr fontId="1" type="noConversion"/>
  </si>
  <si>
    <t>파일명</t>
    <phoneticPr fontId="1" type="noConversion"/>
  </si>
  <si>
    <t>소재지</t>
    <phoneticPr fontId="1" type="noConversion"/>
  </si>
  <si>
    <t>평수</t>
    <phoneticPr fontId="1" type="noConversion"/>
  </si>
  <si>
    <t>계약자</t>
    <phoneticPr fontId="1" type="noConversion"/>
  </si>
  <si>
    <t>계약금액</t>
    <phoneticPr fontId="1" type="noConversion"/>
  </si>
  <si>
    <t>단위 : 만원</t>
    <phoneticPr fontId="1" type="noConversion"/>
  </si>
  <si>
    <t>대화201호</t>
    <phoneticPr fontId="1" type="noConversion"/>
  </si>
  <si>
    <t>대화202호</t>
  </si>
  <si>
    <t>대화203호</t>
  </si>
  <si>
    <t>목력101호</t>
    <phoneticPr fontId="1" type="noConversion"/>
  </si>
  <si>
    <t>고려601호</t>
    <phoneticPr fontId="1" type="noConversion"/>
  </si>
  <si>
    <t>고려602호</t>
    <phoneticPr fontId="1" type="noConversion"/>
  </si>
  <si>
    <t>DA-10001</t>
    <phoneticPr fontId="1" type="noConversion"/>
  </si>
  <si>
    <t>DA-10002</t>
  </si>
  <si>
    <t>DA-10003</t>
  </si>
  <si>
    <t>MA-10003</t>
    <phoneticPr fontId="1" type="noConversion"/>
  </si>
  <si>
    <t>GB-10011</t>
    <phoneticPr fontId="1" type="noConversion"/>
  </si>
  <si>
    <t>GB-10012</t>
    <phoneticPr fontId="1" type="noConversion"/>
  </si>
  <si>
    <t>서울 강남</t>
    <phoneticPr fontId="1" type="noConversion"/>
  </si>
  <si>
    <t>서울 강북</t>
    <phoneticPr fontId="1" type="noConversion"/>
  </si>
  <si>
    <t>정찬후</t>
    <phoneticPr fontId="1" type="noConversion"/>
  </si>
  <si>
    <t>나도명</t>
    <phoneticPr fontId="1" type="noConversion"/>
  </si>
  <si>
    <t>이범수</t>
    <phoneticPr fontId="1" type="noConversion"/>
  </si>
  <si>
    <t>강남구</t>
    <phoneticPr fontId="1" type="noConversion"/>
  </si>
  <si>
    <t>진달호</t>
    <phoneticPr fontId="1" type="noConversion"/>
  </si>
  <si>
    <t>정영근</t>
    <phoneticPr fontId="1" type="noConversion"/>
  </si>
  <si>
    <t>♣인터넷정보검색 成績 현황♣</t>
    <phoneticPr fontId="1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</si>
  <si>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</si>
  <si>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</si>
  <si>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</si>
  <si>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</si>
  <si>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</si>
  <si>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</si>
  <si>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</si>
  <si>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</si>
  <si>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</si>
  <si>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</si>
  <si>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</si>
  <si>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</si>
  <si>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</si>
  <si>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</si>
  <si>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</si>
  <si>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</si>
  <si>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</si>
  <si>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</si>
  <si>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(모두)</t>
  </si>
  <si>
    <t>총합계</t>
  </si>
  <si>
    <t>평균 : 이익금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</si>
</sst>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2"/>
      <color indexed="8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6" fillId="5" borderId="1" xfId="2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rgb="FFD9E1F2"/>
          <bgColor rgb="FF000000"/>
        </patternFill>
      </fill>
    </dxf>
    <dxf>
      <fill>
        <patternFill>
          <bgColor rgb="FF00B0F0"/>
        </patternFill>
      </fill>
    </dxf>
    <dxf>
      <font>
        <b val="0"/>
        <i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우수고객관리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rgbClr val="FFFF00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15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D9B0-4BEB-9D67-25B73976F1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9B0-4BEB-9D67-25B73976F1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9B0-4BEB-9D67-25B73976F1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9B0-4BEB-9D67-25B73976F16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B0-4BEB-9D67-25B73976F16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B0-4BEB-9D67-25B73976F16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B0-4BEB-9D67-25B73976F16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B0-4BEB-9D67-25B73976F1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00B050"/>
        </a:solidFill>
        <a:ln>
          <a:noFill/>
        </a:ln>
        <a:effectLst>
          <a:glow rad="101600">
            <a:schemeClr val="accent1">
              <a:satMod val="175000"/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14</xdr:row>
      <xdr:rowOff>0</xdr:rowOff>
    </xdr:from>
    <xdr:to>
      <xdr:col>7</xdr:col>
      <xdr:colOff>0</xdr:colOff>
      <xdr:row>16</xdr:row>
      <xdr:rowOff>0</xdr:rowOff>
    </xdr:to>
    <xdr:sp macro="[0]!셀스타일" textlink="">
      <xdr:nvSpPr>
        <xdr:cNvPr id="2" name="육각형 1">
          <a:extLst>
            <a:ext uri="{FF2B5EF4-FFF2-40B4-BE49-F238E27FC236}">
              <a16:creationId xmlns:a16="http://schemas.microsoft.com/office/drawing/2014/main" id="{DEE15D63-C1DB-8631-FFF6-B4FF28AF0E53}"/>
            </a:ext>
          </a:extLst>
        </xdr:cNvPr>
        <xdr:cNvSpPr/>
      </xdr:nvSpPr>
      <xdr:spPr>
        <a:xfrm>
          <a:off x="3680460" y="3131820"/>
          <a:ext cx="1341120" cy="44196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221.75280185185" createdVersion="8" refreshedVersion="8" minRefreshableVersion="3" recordCount="9" xr:uid="{13908A1C-E42E-4B79-9183-8F89568A1BD0}">
  <cacheSource type="worksheet">
    <worksheetSource ref="A3:I12" sheet="분석작업-2"/>
  </cacheSource>
  <cacheFields count="9">
    <cacheField name="사원코드" numFmtId="0">
      <sharedItems count="9">
        <s v="A01"/>
        <s v="B02"/>
        <s v="C03"/>
        <s v="A02"/>
        <s v="C01"/>
        <s v="C02"/>
        <s v="B03"/>
        <s v="B01"/>
        <s v="A03"/>
      </sharedItems>
    </cacheField>
    <cacheField name="성명" numFmtId="0">
      <sharedItems count="9">
        <s v="김형민"/>
        <s v="조보람"/>
        <s v="고신애"/>
        <s v="이승혁"/>
        <s v="신길자"/>
        <s v="박수동"/>
        <s v="서수일"/>
        <s v="소성환"/>
        <s v="김애자"/>
      </sharedItems>
    </cacheField>
    <cacheField name="소속팀" numFmtId="0">
      <sharedItems count="3">
        <s v="영업A팀"/>
        <s v="영업B팀"/>
        <s v="영업C팀"/>
      </sharedItems>
    </cacheField>
    <cacheField name="P550" numFmtId="41">
      <sharedItems containsSemiMixedTypes="0" containsString="0" containsNumber="1" containsInteger="1" minValue="2400" maxValue="10800"/>
    </cacheField>
    <cacheField name="P700" numFmtId="41">
      <sharedItems containsSemiMixedTypes="0" containsString="0" containsNumber="1" containsInteger="1" minValue="3400" maxValue="15000"/>
    </cacheField>
    <cacheField name="P800" numFmtId="41">
      <sharedItems containsSemiMixedTypes="0" containsString="0" containsNumber="1" containsInteger="1" minValue="3400" maxValue="10000"/>
    </cacheField>
    <cacheField name="총매출액" numFmtId="41">
      <sharedItems containsSemiMixedTypes="0" containsString="0" containsNumber="1" containsInteger="1" minValue="10900" maxValue="34600"/>
    </cacheField>
    <cacheField name="이익금" numFmtId="41">
      <sharedItems containsSemiMixedTypes="0" containsString="0" containsNumber="1" containsInteger="1" minValue="436" maxValue="2768"/>
    </cacheField>
    <cacheField name="순위" numFmtId="0">
      <sharedItems containsSemiMixedTypes="0" containsString="0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DD451F-C5A9-48AF-8BD7-ECAC7AEF8E0B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7:C22" firstHeaderRow="1" firstDataRow="2" firstDataCol="1" rowPageCount="1" colPageCount="1"/>
  <pivotFields count="9">
    <pivotField axis="axisRow" compact="0" showAll="0">
      <items count="10">
        <item x="0"/>
        <item x="3"/>
        <item x="8"/>
        <item x="7"/>
        <item x="1"/>
        <item x="6"/>
        <item x="4"/>
        <item x="5"/>
        <item x="2"/>
        <item t="default"/>
      </items>
    </pivotField>
    <pivotField axis="axisPage" compact="0" showAll="0">
      <items count="10">
        <item x="2"/>
        <item x="8"/>
        <item x="0"/>
        <item x="5"/>
        <item x="6"/>
        <item x="7"/>
        <item x="4"/>
        <item x="3"/>
        <item x="1"/>
        <item t="default"/>
      </items>
    </pivotField>
    <pivotField axis="axisCol" compact="0" showAll="0">
      <items count="4">
        <item x="0"/>
        <item h="1" x="1"/>
        <item h="1" x="2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  <pivotField compact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0" numFmtId="41"/>
  </dataFields>
  <formats count="6">
    <format dxfId="5">
      <pivotArea fieldPosition="0">
        <references count="2">
          <reference field="0" count="1">
            <x v="0"/>
          </reference>
          <reference field="2" count="0" selected="0"/>
        </references>
      </pivotArea>
    </format>
    <format dxfId="4">
      <pivotArea fieldPosition="0">
        <references count="2">
          <reference field="0" count="1">
            <x v="1"/>
          </reference>
          <reference field="2" count="0" selected="0"/>
        </references>
      </pivotArea>
    </format>
    <format dxfId="3">
      <pivotArea fieldPosition="0">
        <references count="2">
          <reference field="0" count="1">
            <x v="2"/>
          </reference>
          <reference field="2" count="0" selected="0"/>
        </references>
      </pivotArea>
    </format>
    <format dxfId="2">
      <pivotArea field="0" grandCol="1" axis="axisRow" fieldPosition="0">
        <references count="1">
          <reference field="0" count="1">
            <x v="0"/>
          </reference>
        </references>
      </pivotArea>
    </format>
    <format dxfId="1">
      <pivotArea field="0" grandCol="1" axis="axisRow" fieldPosition="0">
        <references count="1">
          <reference field="0" count="1">
            <x v="1"/>
          </reference>
        </references>
      </pivotArea>
    </format>
    <format dxfId="0">
      <pivotArea field="0" grandCol="1" axis="axisRow" fieldPosition="0">
        <references count="1">
          <reference field="0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G9"/>
  <sheetViews>
    <sheetView workbookViewId="0">
      <selection activeCell="E9" sqref="E9"/>
    </sheetView>
  </sheetViews>
  <sheetFormatPr defaultRowHeight="17.399999999999999" x14ac:dyDescent="0.4"/>
  <cols>
    <col min="2" max="3" width="9.69921875" bestFit="1" customWidth="1"/>
    <col min="4" max="4" width="9.19921875" bestFit="1" customWidth="1"/>
    <col min="7" max="7" width="10.19921875" bestFit="1" customWidth="1"/>
  </cols>
  <sheetData>
    <row r="1" spans="1:7" x14ac:dyDescent="0.4">
      <c r="A1" t="s">
        <v>0</v>
      </c>
    </row>
    <row r="2" spans="1:7" x14ac:dyDescent="0.4">
      <c r="G2" s="1" t="s">
        <v>271</v>
      </c>
    </row>
    <row r="3" spans="1:7" x14ac:dyDescent="0.4">
      <c r="A3" s="1" t="s">
        <v>264</v>
      </c>
      <c r="B3" s="1" t="s">
        <v>265</v>
      </c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</row>
    <row r="4" spans="1:7" x14ac:dyDescent="0.4">
      <c r="A4" s="1">
        <v>1001</v>
      </c>
      <c r="B4" s="1" t="s">
        <v>272</v>
      </c>
      <c r="C4" s="1" t="s">
        <v>278</v>
      </c>
      <c r="D4" s="1" t="s">
        <v>284</v>
      </c>
      <c r="E4" s="1">
        <v>21</v>
      </c>
      <c r="F4" s="1" t="s">
        <v>286</v>
      </c>
      <c r="G4" s="2">
        <v>13000</v>
      </c>
    </row>
    <row r="5" spans="1:7" x14ac:dyDescent="0.4">
      <c r="A5" s="1">
        <v>1002</v>
      </c>
      <c r="B5" s="1" t="s">
        <v>273</v>
      </c>
      <c r="C5" s="1" t="s">
        <v>279</v>
      </c>
      <c r="D5" s="1" t="s">
        <v>284</v>
      </c>
      <c r="E5" s="1">
        <v>21</v>
      </c>
      <c r="F5" s="1" t="s">
        <v>287</v>
      </c>
      <c r="G5" s="2">
        <v>13000</v>
      </c>
    </row>
    <row r="6" spans="1:7" x14ac:dyDescent="0.4">
      <c r="A6" s="1">
        <v>1003</v>
      </c>
      <c r="B6" s="1" t="s">
        <v>274</v>
      </c>
      <c r="C6" s="1" t="s">
        <v>280</v>
      </c>
      <c r="D6" s="1" t="s">
        <v>284</v>
      </c>
      <c r="E6" s="1">
        <v>45</v>
      </c>
      <c r="F6" s="1" t="s">
        <v>288</v>
      </c>
      <c r="G6" s="2">
        <v>20000</v>
      </c>
    </row>
    <row r="7" spans="1:7" x14ac:dyDescent="0.4">
      <c r="A7" s="1">
        <v>1011</v>
      </c>
      <c r="B7" s="1" t="s">
        <v>275</v>
      </c>
      <c r="C7" s="1" t="s">
        <v>281</v>
      </c>
      <c r="D7" s="1" t="s">
        <v>284</v>
      </c>
      <c r="E7" s="1">
        <v>18</v>
      </c>
      <c r="F7" s="1" t="s">
        <v>289</v>
      </c>
      <c r="G7" s="2">
        <v>11000</v>
      </c>
    </row>
    <row r="8" spans="1:7" x14ac:dyDescent="0.4">
      <c r="A8" s="1">
        <v>1021</v>
      </c>
      <c r="B8" s="1" t="s">
        <v>276</v>
      </c>
      <c r="C8" s="1" t="s">
        <v>282</v>
      </c>
      <c r="D8" s="1" t="s">
        <v>285</v>
      </c>
      <c r="E8" s="1">
        <v>31</v>
      </c>
      <c r="F8" s="1" t="s">
        <v>290</v>
      </c>
      <c r="G8" s="2">
        <v>11000</v>
      </c>
    </row>
    <row r="9" spans="1:7" x14ac:dyDescent="0.4">
      <c r="A9" s="1">
        <v>1022</v>
      </c>
      <c r="B9" s="1" t="s">
        <v>277</v>
      </c>
      <c r="C9" s="1" t="s">
        <v>283</v>
      </c>
      <c r="D9" s="1" t="s">
        <v>285</v>
      </c>
      <c r="E9" s="1">
        <v>31</v>
      </c>
      <c r="F9" s="1" t="s">
        <v>291</v>
      </c>
      <c r="G9" s="2">
        <v>11000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J13"/>
  <sheetViews>
    <sheetView tabSelected="1" topLeftCell="A13" workbookViewId="0">
      <selection activeCell="K23" sqref="K23"/>
    </sheetView>
  </sheetViews>
  <sheetFormatPr defaultRowHeight="17.399999999999999" x14ac:dyDescent="0.4"/>
  <cols>
    <col min="3" max="3" width="10.3984375" bestFit="1" customWidth="1"/>
    <col min="4" max="4" width="9.69921875" bestFit="1" customWidth="1"/>
    <col min="6" max="8" width="10.3984375" bestFit="1" customWidth="1"/>
  </cols>
  <sheetData>
    <row r="1" spans="1:10" ht="21" x14ac:dyDescent="0.4">
      <c r="A1" s="19" t="s">
        <v>229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x14ac:dyDescent="0.4">
      <c r="A3" s="5" t="s">
        <v>230</v>
      </c>
      <c r="B3" s="5" t="s">
        <v>200</v>
      </c>
      <c r="C3" s="5" t="s">
        <v>231</v>
      </c>
      <c r="D3" s="5" t="s">
        <v>232</v>
      </c>
      <c r="E3" s="5" t="s">
        <v>233</v>
      </c>
      <c r="F3" s="5" t="s">
        <v>234</v>
      </c>
      <c r="G3" s="5" t="s">
        <v>235</v>
      </c>
      <c r="H3" s="5" t="s">
        <v>236</v>
      </c>
      <c r="I3" s="5" t="s">
        <v>95</v>
      </c>
      <c r="J3" s="5" t="s">
        <v>27</v>
      </c>
    </row>
    <row r="4" spans="1:10" x14ac:dyDescent="0.4">
      <c r="A4" s="5" t="s">
        <v>237</v>
      </c>
      <c r="B4" s="5" t="s">
        <v>238</v>
      </c>
      <c r="C4" s="5" t="s">
        <v>239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240</v>
      </c>
    </row>
    <row r="5" spans="1:10" x14ac:dyDescent="0.4">
      <c r="A5" s="5" t="s">
        <v>241</v>
      </c>
      <c r="B5" s="5" t="s">
        <v>242</v>
      </c>
      <c r="C5" s="5" t="s">
        <v>243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240</v>
      </c>
    </row>
    <row r="6" spans="1:10" x14ac:dyDescent="0.4">
      <c r="A6" s="5" t="s">
        <v>244</v>
      </c>
      <c r="B6" s="5" t="s">
        <v>245</v>
      </c>
      <c r="C6" s="5" t="s">
        <v>246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247</v>
      </c>
    </row>
    <row r="7" spans="1:10" x14ac:dyDescent="0.4">
      <c r="A7" s="5" t="s">
        <v>248</v>
      </c>
      <c r="B7" s="5" t="s">
        <v>249</v>
      </c>
      <c r="C7" s="5" t="s">
        <v>239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240</v>
      </c>
    </row>
    <row r="8" spans="1:10" x14ac:dyDescent="0.4">
      <c r="A8" s="5" t="s">
        <v>250</v>
      </c>
      <c r="B8" s="5" t="s">
        <v>251</v>
      </c>
      <c r="C8" s="5" t="s">
        <v>243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240</v>
      </c>
    </row>
    <row r="9" spans="1:10" x14ac:dyDescent="0.4">
      <c r="A9" s="5" t="s">
        <v>252</v>
      </c>
      <c r="B9" s="5" t="s">
        <v>253</v>
      </c>
      <c r="C9" s="5" t="s">
        <v>243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240</v>
      </c>
    </row>
    <row r="10" spans="1:10" x14ac:dyDescent="0.4">
      <c r="A10" s="5" t="s">
        <v>254</v>
      </c>
      <c r="B10" s="5" t="s">
        <v>255</v>
      </c>
      <c r="C10" s="5" t="s">
        <v>239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256</v>
      </c>
    </row>
    <row r="11" spans="1:10" x14ac:dyDescent="0.4">
      <c r="A11" s="5" t="s">
        <v>257</v>
      </c>
      <c r="B11" s="5" t="s">
        <v>258</v>
      </c>
      <c r="C11" s="5" t="s">
        <v>246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256</v>
      </c>
    </row>
    <row r="12" spans="1:10" x14ac:dyDescent="0.4">
      <c r="A12" s="5" t="s">
        <v>259</v>
      </c>
      <c r="B12" s="5" t="s">
        <v>260</v>
      </c>
      <c r="C12" s="5" t="s">
        <v>246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247</v>
      </c>
    </row>
    <row r="13" spans="1:10" x14ac:dyDescent="0.4">
      <c r="A13" s="5" t="s">
        <v>261</v>
      </c>
      <c r="B13" s="5" t="s">
        <v>262</v>
      </c>
      <c r="C13" s="5" t="s">
        <v>243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247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5"/>
  <sheetViews>
    <sheetView workbookViewId="0">
      <selection activeCell="L4" sqref="L4"/>
    </sheetView>
  </sheetViews>
  <sheetFormatPr defaultRowHeight="17.399999999999999" x14ac:dyDescent="0.4"/>
  <sheetData>
    <row r="1" spans="1:8" x14ac:dyDescent="0.4">
      <c r="A1" t="s">
        <v>292</v>
      </c>
    </row>
    <row r="3" spans="1:8" x14ac:dyDescent="0.4">
      <c r="A3" s="24" t="s">
        <v>89</v>
      </c>
      <c r="B3" s="24" t="s">
        <v>5</v>
      </c>
      <c r="C3" s="24" t="s">
        <v>90</v>
      </c>
      <c r="D3" s="24"/>
      <c r="E3" s="24"/>
      <c r="F3" s="24"/>
      <c r="G3" s="24"/>
      <c r="H3" s="24"/>
    </row>
    <row r="4" spans="1:8" ht="18" thickBot="1" x14ac:dyDescent="0.45">
      <c r="A4" s="26"/>
      <c r="B4" s="26"/>
      <c r="C4" s="27" t="s">
        <v>91</v>
      </c>
      <c r="D4" s="27" t="s">
        <v>92</v>
      </c>
      <c r="E4" s="27" t="s">
        <v>93</v>
      </c>
      <c r="F4" s="27" t="s">
        <v>94</v>
      </c>
      <c r="G4" s="27" t="s">
        <v>95</v>
      </c>
      <c r="H4" s="27" t="s">
        <v>27</v>
      </c>
    </row>
    <row r="5" spans="1:8" ht="18" thickTop="1" x14ac:dyDescent="0.4">
      <c r="A5" s="25">
        <v>125001</v>
      </c>
      <c r="B5" s="25" t="s">
        <v>96</v>
      </c>
      <c r="C5" s="25">
        <v>28</v>
      </c>
      <c r="D5" s="25">
        <v>30</v>
      </c>
      <c r="E5" s="25">
        <v>10</v>
      </c>
      <c r="F5" s="25">
        <v>19</v>
      </c>
      <c r="G5" s="25">
        <v>87</v>
      </c>
      <c r="H5" s="25" t="s">
        <v>97</v>
      </c>
    </row>
    <row r="6" spans="1:8" x14ac:dyDescent="0.4">
      <c r="A6" s="5">
        <v>125001</v>
      </c>
      <c r="B6" s="5" t="s">
        <v>98</v>
      </c>
      <c r="C6" s="5">
        <v>20</v>
      </c>
      <c r="D6" s="5">
        <v>25</v>
      </c>
      <c r="E6" s="5">
        <v>9</v>
      </c>
      <c r="F6" s="5">
        <v>16</v>
      </c>
      <c r="G6" s="5">
        <v>70</v>
      </c>
      <c r="H6" s="5" t="s">
        <v>99</v>
      </c>
    </row>
    <row r="7" spans="1:8" x14ac:dyDescent="0.4">
      <c r="A7" s="5">
        <v>125001</v>
      </c>
      <c r="B7" s="5" t="s">
        <v>100</v>
      </c>
      <c r="C7" s="5">
        <v>29</v>
      </c>
      <c r="D7" s="5">
        <v>25</v>
      </c>
      <c r="E7" s="5">
        <v>10</v>
      </c>
      <c r="F7" s="5">
        <v>16</v>
      </c>
      <c r="G7" s="5">
        <v>80</v>
      </c>
      <c r="H7" s="5" t="s">
        <v>101</v>
      </c>
    </row>
    <row r="8" spans="1:8" x14ac:dyDescent="0.4">
      <c r="A8" s="5">
        <v>125001</v>
      </c>
      <c r="B8" s="5" t="s">
        <v>102</v>
      </c>
      <c r="C8" s="5">
        <v>26</v>
      </c>
      <c r="D8" s="5">
        <v>28</v>
      </c>
      <c r="E8" s="5">
        <v>10</v>
      </c>
      <c r="F8" s="5">
        <v>15</v>
      </c>
      <c r="G8" s="5">
        <v>79</v>
      </c>
      <c r="H8" s="5" t="s">
        <v>101</v>
      </c>
    </row>
    <row r="9" spans="1:8" x14ac:dyDescent="0.4">
      <c r="A9" s="5">
        <v>125001</v>
      </c>
      <c r="B9" s="5" t="s">
        <v>103</v>
      </c>
      <c r="C9" s="5">
        <v>19</v>
      </c>
      <c r="D9" s="5">
        <v>30</v>
      </c>
      <c r="E9" s="5">
        <v>8</v>
      </c>
      <c r="F9" s="5">
        <v>17</v>
      </c>
      <c r="G9" s="5">
        <v>74</v>
      </c>
      <c r="H9" s="5" t="s">
        <v>99</v>
      </c>
    </row>
    <row r="10" spans="1:8" x14ac:dyDescent="0.4">
      <c r="A10" s="5">
        <v>125001</v>
      </c>
      <c r="B10" s="5" t="s">
        <v>104</v>
      </c>
      <c r="C10" s="5">
        <v>23</v>
      </c>
      <c r="D10" s="5">
        <v>22</v>
      </c>
      <c r="E10" s="5">
        <v>10</v>
      </c>
      <c r="F10" s="5">
        <v>16</v>
      </c>
      <c r="G10" s="5">
        <v>71</v>
      </c>
      <c r="H10" s="5" t="s">
        <v>99</v>
      </c>
    </row>
    <row r="11" spans="1:8" x14ac:dyDescent="0.4">
      <c r="A11" s="5">
        <v>125001</v>
      </c>
      <c r="B11" s="5" t="s">
        <v>105</v>
      </c>
      <c r="C11" s="5">
        <v>27</v>
      </c>
      <c r="D11" s="5">
        <v>25</v>
      </c>
      <c r="E11" s="5">
        <v>10</v>
      </c>
      <c r="F11" s="5">
        <v>15</v>
      </c>
      <c r="G11" s="5">
        <v>77</v>
      </c>
      <c r="H11" s="5" t="s">
        <v>106</v>
      </c>
    </row>
    <row r="12" spans="1:8" x14ac:dyDescent="0.4">
      <c r="A12" s="5">
        <v>125001</v>
      </c>
      <c r="B12" s="5" t="s">
        <v>107</v>
      </c>
      <c r="C12" s="5">
        <v>25</v>
      </c>
      <c r="D12" s="5">
        <v>24</v>
      </c>
      <c r="E12" s="5">
        <v>10</v>
      </c>
      <c r="F12" s="5">
        <v>18</v>
      </c>
      <c r="G12" s="5">
        <v>77</v>
      </c>
      <c r="H12" s="5" t="s">
        <v>106</v>
      </c>
    </row>
    <row r="13" spans="1:8" x14ac:dyDescent="0.4">
      <c r="A13" s="5">
        <v>125001</v>
      </c>
      <c r="B13" s="5" t="s">
        <v>108</v>
      </c>
      <c r="C13" s="5">
        <v>23</v>
      </c>
      <c r="D13" s="5">
        <v>20</v>
      </c>
      <c r="E13" s="5">
        <v>8</v>
      </c>
      <c r="F13" s="5">
        <v>16</v>
      </c>
      <c r="G13" s="5">
        <v>67</v>
      </c>
      <c r="H13" s="5" t="s">
        <v>109</v>
      </c>
    </row>
    <row r="15" spans="1:8" x14ac:dyDescent="0.4">
      <c r="F15" s="1" t="s">
        <v>263</v>
      </c>
      <c r="G15" s="23">
        <v>45894</v>
      </c>
      <c r="H15" s="23"/>
    </row>
  </sheetData>
  <mergeCells count="4">
    <mergeCell ref="G15:H15"/>
    <mergeCell ref="A3:A4"/>
    <mergeCell ref="B3:B4"/>
    <mergeCell ref="C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2"/>
  <sheetViews>
    <sheetView workbookViewId="0">
      <selection activeCell="O16" sqref="O16"/>
    </sheetView>
  </sheetViews>
  <sheetFormatPr defaultRowHeight="17.399999999999999" x14ac:dyDescent="0.4"/>
  <sheetData>
    <row r="1" spans="1:7" ht="21" x14ac:dyDescent="0.4">
      <c r="A1" s="19" t="s">
        <v>110</v>
      </c>
      <c r="B1" s="19"/>
      <c r="C1" s="19"/>
      <c r="D1" s="19"/>
      <c r="E1" s="19"/>
      <c r="F1" s="19"/>
      <c r="G1" s="19"/>
    </row>
    <row r="3" spans="1:7" x14ac:dyDescent="0.4">
      <c r="A3" s="5" t="s">
        <v>5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43</v>
      </c>
    </row>
    <row r="4" spans="1:7" x14ac:dyDescent="0.4">
      <c r="A4" s="5" t="s">
        <v>116</v>
      </c>
      <c r="B4" s="5" t="s">
        <v>117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118</v>
      </c>
    </row>
    <row r="5" spans="1:7" x14ac:dyDescent="0.4">
      <c r="A5" s="5" t="s">
        <v>119</v>
      </c>
      <c r="B5" s="5" t="s">
        <v>120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118</v>
      </c>
    </row>
    <row r="6" spans="1:7" x14ac:dyDescent="0.4">
      <c r="A6" s="5" t="s">
        <v>121</v>
      </c>
      <c r="B6" s="5" t="s">
        <v>122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123</v>
      </c>
    </row>
    <row r="7" spans="1:7" x14ac:dyDescent="0.4">
      <c r="A7" s="5" t="s">
        <v>124</v>
      </c>
      <c r="B7" s="5" t="s">
        <v>120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118</v>
      </c>
    </row>
    <row r="8" spans="1:7" x14ac:dyDescent="0.4">
      <c r="A8" s="5" t="s">
        <v>125</v>
      </c>
      <c r="B8" s="5" t="s">
        <v>126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118</v>
      </c>
    </row>
    <row r="9" spans="1:7" x14ac:dyDescent="0.4">
      <c r="A9" s="5" t="s">
        <v>127</v>
      </c>
      <c r="B9" s="5" t="s">
        <v>128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118</v>
      </c>
    </row>
    <row r="10" spans="1:7" x14ac:dyDescent="0.4">
      <c r="A10" s="5" t="s">
        <v>2</v>
      </c>
      <c r="B10" s="5" t="s">
        <v>122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123</v>
      </c>
    </row>
    <row r="11" spans="1:7" x14ac:dyDescent="0.4">
      <c r="A11" s="5" t="s">
        <v>129</v>
      </c>
      <c r="B11" s="5" t="s">
        <v>117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118</v>
      </c>
    </row>
    <row r="12" spans="1:7" x14ac:dyDescent="0.4">
      <c r="A12" s="5" t="s">
        <v>130</v>
      </c>
      <c r="B12" s="5" t="s">
        <v>128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118</v>
      </c>
    </row>
  </sheetData>
  <mergeCells count="1">
    <mergeCell ref="A1:G1"/>
  </mergeCells>
  <phoneticPr fontId="1" type="noConversion"/>
  <conditionalFormatting sqref="A3:G12">
    <cfRule type="expression" dxfId="8" priority="2">
      <formula>$C4&gt;=90</formula>
    </cfRule>
    <cfRule type="expression" dxfId="7" priority="1">
      <formula>$C4&lt;90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sheetPr codeName="Sheet4"/>
  <dimension ref="A1:G14"/>
  <sheetViews>
    <sheetView workbookViewId="0">
      <selection activeCell="A3" sqref="A3:A14"/>
    </sheetView>
  </sheetViews>
  <sheetFormatPr defaultRowHeight="17.399999999999999" x14ac:dyDescent="0.4"/>
  <sheetData>
    <row r="1" spans="1:7" x14ac:dyDescent="0.4">
      <c r="A1" t="s">
        <v>131</v>
      </c>
    </row>
    <row r="3" spans="1:7" x14ac:dyDescent="0.4">
      <c r="A3" t="s">
        <v>200</v>
      </c>
      <c r="B3" t="s">
        <v>293</v>
      </c>
      <c r="C3" t="s">
        <v>294</v>
      </c>
      <c r="D3" t="s">
        <v>295</v>
      </c>
      <c r="E3" t="s">
        <v>296</v>
      </c>
      <c r="F3" t="s">
        <v>297</v>
      </c>
      <c r="G3" t="s">
        <v>298</v>
      </c>
    </row>
    <row r="4" spans="1:7" x14ac:dyDescent="0.4">
      <c r="A4" t="s">
        <v>299</v>
      </c>
      <c r="B4">
        <v>16</v>
      </c>
      <c r="C4">
        <v>17</v>
      </c>
      <c r="D4">
        <v>40</v>
      </c>
      <c r="E4">
        <v>4</v>
      </c>
      <c r="F4">
        <v>77</v>
      </c>
      <c r="G4" t="s">
        <v>99</v>
      </c>
    </row>
    <row r="5" spans="1:7" x14ac:dyDescent="0.4">
      <c r="A5" t="s">
        <v>300</v>
      </c>
      <c r="B5">
        <v>15</v>
      </c>
      <c r="C5">
        <v>14</v>
      </c>
      <c r="D5">
        <v>30</v>
      </c>
      <c r="E5">
        <v>3</v>
      </c>
      <c r="F5">
        <v>62</v>
      </c>
      <c r="G5" t="s">
        <v>301</v>
      </c>
    </row>
    <row r="6" spans="1:7" x14ac:dyDescent="0.4">
      <c r="A6" t="s">
        <v>302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101</v>
      </c>
    </row>
    <row r="7" spans="1:7" x14ac:dyDescent="0.4">
      <c r="A7" t="s">
        <v>303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101</v>
      </c>
    </row>
    <row r="8" spans="1:7" x14ac:dyDescent="0.4">
      <c r="A8" t="s">
        <v>304</v>
      </c>
      <c r="B8">
        <v>12</v>
      </c>
      <c r="C8">
        <v>12</v>
      </c>
      <c r="D8">
        <v>38</v>
      </c>
      <c r="E8">
        <v>3</v>
      </c>
      <c r="F8">
        <v>65</v>
      </c>
      <c r="G8" t="s">
        <v>301</v>
      </c>
    </row>
    <row r="9" spans="1:7" x14ac:dyDescent="0.4">
      <c r="A9" t="s">
        <v>305</v>
      </c>
      <c r="B9">
        <v>14</v>
      </c>
      <c r="C9">
        <v>15</v>
      </c>
      <c r="D9">
        <v>29</v>
      </c>
      <c r="E9">
        <v>2</v>
      </c>
      <c r="F9">
        <v>60</v>
      </c>
      <c r="G9" t="s">
        <v>306</v>
      </c>
    </row>
    <row r="10" spans="1:7" x14ac:dyDescent="0.4">
      <c r="A10" t="s">
        <v>307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301</v>
      </c>
    </row>
    <row r="11" spans="1:7" x14ac:dyDescent="0.4">
      <c r="A11" t="s">
        <v>308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99</v>
      </c>
    </row>
    <row r="12" spans="1:7" x14ac:dyDescent="0.4">
      <c r="A12" t="s">
        <v>309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101</v>
      </c>
    </row>
    <row r="13" spans="1:7" x14ac:dyDescent="0.4">
      <c r="A13" t="s">
        <v>115</v>
      </c>
      <c r="B13">
        <v>15.44</v>
      </c>
      <c r="C13">
        <v>15.44</v>
      </c>
      <c r="D13">
        <v>39.67</v>
      </c>
      <c r="E13">
        <v>3.22</v>
      </c>
    </row>
    <row r="14" spans="1:7" x14ac:dyDescent="0.4">
      <c r="A14" t="s">
        <v>310</v>
      </c>
      <c r="B14">
        <v>19</v>
      </c>
      <c r="C14">
        <v>18</v>
      </c>
      <c r="D14">
        <v>49</v>
      </c>
      <c r="E14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5"/>
  <sheetViews>
    <sheetView topLeftCell="A10" workbookViewId="0">
      <selection activeCell="E28" sqref="E28:E35"/>
    </sheetView>
  </sheetViews>
  <sheetFormatPr defaultRowHeight="17.399999999999999" x14ac:dyDescent="0.4"/>
  <cols>
    <col min="4" max="4" width="10.69921875" bestFit="1" customWidth="1"/>
    <col min="9" max="9" width="10.3984375" bestFit="1" customWidth="1"/>
  </cols>
  <sheetData>
    <row r="1" spans="1:10" x14ac:dyDescent="0.4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4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4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 t="str">
        <f>IF(OR(G3&gt;AVERAGE($G$3:$G$12),H3&gt;=5),"우수영업소","")</f>
        <v>우수영업소</v>
      </c>
    </row>
    <row r="4" spans="1:10" x14ac:dyDescent="0.4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5" t="str">
        <f t="shared" ref="I4:I12" si="0">IF(OR(G4&gt;AVERAGE($G$3:$G$12),H4&gt;=5),"우수영업소","")</f>
        <v/>
      </c>
    </row>
    <row r="5" spans="1:10" x14ac:dyDescent="0.4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5" t="str">
        <f t="shared" si="0"/>
        <v>우수영업소</v>
      </c>
    </row>
    <row r="6" spans="1:10" x14ac:dyDescent="0.4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5" t="str">
        <f t="shared" si="0"/>
        <v>우수영업소</v>
      </c>
    </row>
    <row r="7" spans="1:10" x14ac:dyDescent="0.4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5" t="str">
        <f t="shared" si="0"/>
        <v/>
      </c>
    </row>
    <row r="8" spans="1:10" x14ac:dyDescent="0.4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5" t="str">
        <f t="shared" si="0"/>
        <v/>
      </c>
    </row>
    <row r="9" spans="1:10" x14ac:dyDescent="0.4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5" t="str">
        <f t="shared" si="0"/>
        <v>우수영업소</v>
      </c>
    </row>
    <row r="10" spans="1:10" x14ac:dyDescent="0.4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5" t="str">
        <f t="shared" si="0"/>
        <v>우수영업소</v>
      </c>
    </row>
    <row r="11" spans="1:10" x14ac:dyDescent="0.4">
      <c r="A11" s="20" t="s">
        <v>20</v>
      </c>
      <c r="B11" s="21"/>
      <c r="C11" s="5">
        <f>ROUNDUP(_xlfn.STDEV.S($C$3:$C$10),2)</f>
        <v>11.86</v>
      </c>
      <c r="D11" s="5">
        <f>ROUND(_xlfn.STDEV.S(D3:D10),2)</f>
        <v>10.39</v>
      </c>
      <c r="F11" s="5" t="s">
        <v>36</v>
      </c>
      <c r="G11" s="7">
        <v>58755</v>
      </c>
      <c r="H11" s="5">
        <v>1</v>
      </c>
      <c r="I11" s="5" t="str">
        <f t="shared" si="0"/>
        <v>우수영업소</v>
      </c>
    </row>
    <row r="12" spans="1:10" x14ac:dyDescent="0.4">
      <c r="A12" s="20" t="s">
        <v>21</v>
      </c>
      <c r="B12" s="21"/>
      <c r="C12" s="5">
        <f>ROUNDUP(_xlfn.VAR.S(C3:C10),2)</f>
        <v>140.57999999999998</v>
      </c>
      <c r="D12" s="5">
        <f>_xlfn.VAR.S(D3:D10)</f>
        <v>107.92857142857143</v>
      </c>
      <c r="F12" s="5" t="s">
        <v>37</v>
      </c>
      <c r="G12" s="7">
        <v>15825</v>
      </c>
      <c r="H12" s="5">
        <v>3</v>
      </c>
      <c r="I12" s="5" t="str">
        <f t="shared" si="0"/>
        <v/>
      </c>
    </row>
    <row r="14" spans="1:10" x14ac:dyDescent="0.4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4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4">
      <c r="A16" s="5">
        <v>1046001</v>
      </c>
      <c r="B16" s="5" t="s">
        <v>44</v>
      </c>
      <c r="C16" s="5">
        <v>91</v>
      </c>
      <c r="D16" s="5" t="str">
        <f>CHOOSE(_xlfn.RANK.EQ(C16,$C$16:$C$24),"1위","2위","3위","","","","","","","")</f>
        <v/>
      </c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4">
      <c r="A17" s="5">
        <v>1046002</v>
      </c>
      <c r="B17" s="5" t="s">
        <v>45</v>
      </c>
      <c r="C17" s="5">
        <v>88</v>
      </c>
      <c r="D17" s="5" t="str">
        <f t="shared" ref="D17:D24" si="1">CHOOSE(_xlfn.RANK.EQ(C17,$C$16:$C$24),"1위","2위","3위","","","","","","","")</f>
        <v/>
      </c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4">
      <c r="A18" s="5">
        <v>1046003</v>
      </c>
      <c r="B18" s="5" t="s">
        <v>46</v>
      </c>
      <c r="C18" s="5">
        <v>95</v>
      </c>
      <c r="D18" s="5" t="str">
        <f t="shared" si="1"/>
        <v>2위</v>
      </c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4">
      <c r="A19" s="5">
        <v>1046004</v>
      </c>
      <c r="B19" s="5" t="s">
        <v>47</v>
      </c>
      <c r="C19" s="5">
        <v>90</v>
      </c>
      <c r="D19" s="5" t="str">
        <f t="shared" si="1"/>
        <v/>
      </c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4">
      <c r="A20" s="5">
        <v>1046005</v>
      </c>
      <c r="B20" s="5" t="s">
        <v>48</v>
      </c>
      <c r="C20" s="5">
        <v>94</v>
      </c>
      <c r="D20" s="5" t="str">
        <f t="shared" si="1"/>
        <v>3위</v>
      </c>
    </row>
    <row r="21" spans="1:10" x14ac:dyDescent="0.4">
      <c r="A21" s="5">
        <v>1046006</v>
      </c>
      <c r="B21" s="5" t="s">
        <v>49</v>
      </c>
      <c r="C21" s="5">
        <v>92</v>
      </c>
      <c r="D21" s="5" t="str">
        <f t="shared" si="1"/>
        <v/>
      </c>
      <c r="F21" s="17" t="s">
        <v>57</v>
      </c>
    </row>
    <row r="22" spans="1:10" x14ac:dyDescent="0.4">
      <c r="A22" s="5">
        <v>1046007</v>
      </c>
      <c r="B22" s="5" t="s">
        <v>50</v>
      </c>
      <c r="C22" s="5">
        <v>89</v>
      </c>
      <c r="D22" s="5" t="str">
        <f t="shared" si="1"/>
        <v/>
      </c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4">
      <c r="A23" s="5">
        <v>1046008</v>
      </c>
      <c r="B23" s="5" t="s">
        <v>51</v>
      </c>
      <c r="C23" s="5">
        <v>97</v>
      </c>
      <c r="D23" s="5" t="str">
        <f t="shared" si="1"/>
        <v>1위</v>
      </c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4">
      <c r="A24" s="5">
        <v>1046009</v>
      </c>
      <c r="B24" s="5" t="s">
        <v>52</v>
      </c>
      <c r="C24" s="5">
        <v>87</v>
      </c>
      <c r="D24" s="5" t="str">
        <f t="shared" si="1"/>
        <v/>
      </c>
    </row>
    <row r="25" spans="1:10" x14ac:dyDescent="0.4">
      <c r="H25" s="5" t="s">
        <v>60</v>
      </c>
      <c r="I25" s="5" t="s">
        <v>61</v>
      </c>
      <c r="J25" s="6" t="s">
        <v>59</v>
      </c>
    </row>
    <row r="26" spans="1:10" x14ac:dyDescent="0.4">
      <c r="A26" s="3" t="s">
        <v>64</v>
      </c>
      <c r="B26" s="4" t="s">
        <v>65</v>
      </c>
      <c r="H26" s="5" t="s">
        <v>62</v>
      </c>
      <c r="I26" s="5" t="s">
        <v>63</v>
      </c>
      <c r="J26" s="7" t="e">
        <f>HLOOKUP(INDEX(F15:J19,3,5),G22:J23,2)</f>
        <v>#N/A</v>
      </c>
    </row>
    <row r="27" spans="1:10" x14ac:dyDescent="0.4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4">
      <c r="A28" s="5" t="s">
        <v>70</v>
      </c>
      <c r="B28" s="5" t="s">
        <v>71</v>
      </c>
      <c r="C28" s="5" t="s">
        <v>72</v>
      </c>
      <c r="D28" s="9">
        <v>41044</v>
      </c>
      <c r="E28" s="16">
        <f>2000+MID(A28,3,2)-YEAR(D28)</f>
        <v>9</v>
      </c>
    </row>
    <row r="29" spans="1:10" x14ac:dyDescent="0.4">
      <c r="A29" s="5" t="s">
        <v>73</v>
      </c>
      <c r="B29" s="5" t="s">
        <v>74</v>
      </c>
      <c r="C29" s="5" t="s">
        <v>75</v>
      </c>
      <c r="D29" s="9">
        <v>42713</v>
      </c>
      <c r="E29" s="16">
        <f t="shared" ref="E29:E35" si="2">2000+MID(A29,3,2)-YEAR(D29)</f>
        <v>6</v>
      </c>
    </row>
    <row r="30" spans="1:10" x14ac:dyDescent="0.4">
      <c r="A30" s="5" t="s">
        <v>76</v>
      </c>
      <c r="B30" s="5" t="s">
        <v>77</v>
      </c>
      <c r="C30" s="5" t="s">
        <v>72</v>
      </c>
      <c r="D30" s="9">
        <v>40443</v>
      </c>
      <c r="E30" s="16">
        <f t="shared" si="2"/>
        <v>10</v>
      </c>
    </row>
    <row r="31" spans="1:10" x14ac:dyDescent="0.4">
      <c r="A31" s="5" t="s">
        <v>78</v>
      </c>
      <c r="B31" s="5" t="s">
        <v>79</v>
      </c>
      <c r="C31" s="5" t="s">
        <v>72</v>
      </c>
      <c r="D31" s="9">
        <v>43472</v>
      </c>
      <c r="E31" s="16">
        <f t="shared" si="2"/>
        <v>3</v>
      </c>
    </row>
    <row r="32" spans="1:10" x14ac:dyDescent="0.4">
      <c r="A32" s="5" t="s">
        <v>80</v>
      </c>
      <c r="B32" s="5" t="s">
        <v>81</v>
      </c>
      <c r="C32" s="5" t="s">
        <v>75</v>
      </c>
      <c r="D32" s="9">
        <v>41942</v>
      </c>
      <c r="E32" s="16">
        <f t="shared" si="2"/>
        <v>7</v>
      </c>
    </row>
    <row r="33" spans="1:5" x14ac:dyDescent="0.4">
      <c r="A33" s="5" t="s">
        <v>82</v>
      </c>
      <c r="B33" s="5" t="s">
        <v>83</v>
      </c>
      <c r="C33" s="5" t="s">
        <v>75</v>
      </c>
      <c r="D33" s="9">
        <v>44003</v>
      </c>
      <c r="E33" s="16">
        <f t="shared" si="2"/>
        <v>2</v>
      </c>
    </row>
    <row r="34" spans="1:5" x14ac:dyDescent="0.4">
      <c r="A34" s="5" t="s">
        <v>84</v>
      </c>
      <c r="B34" s="5" t="s">
        <v>85</v>
      </c>
      <c r="C34" s="5" t="s">
        <v>72</v>
      </c>
      <c r="D34" s="9">
        <v>42769</v>
      </c>
      <c r="E34" s="16">
        <f t="shared" si="2"/>
        <v>3</v>
      </c>
    </row>
    <row r="35" spans="1:5" x14ac:dyDescent="0.4">
      <c r="A35" s="5" t="s">
        <v>86</v>
      </c>
      <c r="B35" s="5" t="s">
        <v>87</v>
      </c>
      <c r="C35" s="5" t="s">
        <v>72</v>
      </c>
      <c r="D35" s="9">
        <v>41502</v>
      </c>
      <c r="E35" s="16">
        <f t="shared" si="2"/>
        <v>8</v>
      </c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I12"/>
  <sheetViews>
    <sheetView workbookViewId="0">
      <selection activeCell="N11" sqref="N11"/>
    </sheetView>
  </sheetViews>
  <sheetFormatPr defaultRowHeight="17.399999999999999" x14ac:dyDescent="0.4"/>
  <cols>
    <col min="8" max="8" width="10.3984375" bestFit="1" customWidth="1"/>
  </cols>
  <sheetData>
    <row r="1" spans="1:9" ht="21" x14ac:dyDescent="0.4">
      <c r="A1" s="19" t="s">
        <v>132</v>
      </c>
      <c r="B1" s="19"/>
      <c r="C1" s="19"/>
      <c r="D1" s="19"/>
      <c r="E1" s="19"/>
      <c r="F1" s="19"/>
      <c r="G1" s="19"/>
      <c r="H1" s="19"/>
      <c r="I1" s="19"/>
    </row>
    <row r="3" spans="1:9" x14ac:dyDescent="0.4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140</v>
      </c>
      <c r="I3" s="5" t="s">
        <v>141</v>
      </c>
    </row>
    <row r="4" spans="1:9" x14ac:dyDescent="0.4">
      <c r="A4" s="5" t="s">
        <v>144</v>
      </c>
      <c r="B4" s="5" t="s">
        <v>145</v>
      </c>
      <c r="C4" s="11" t="s">
        <v>143</v>
      </c>
      <c r="D4" s="7">
        <v>3000</v>
      </c>
      <c r="E4" s="7">
        <v>16000</v>
      </c>
      <c r="F4" s="7">
        <v>3200</v>
      </c>
      <c r="G4" s="7">
        <v>7200</v>
      </c>
      <c r="H4" s="5">
        <v>0.1</v>
      </c>
      <c r="I4" s="7">
        <v>6480</v>
      </c>
    </row>
    <row r="5" spans="1:9" x14ac:dyDescent="0.4">
      <c r="A5" s="5" t="s">
        <v>151</v>
      </c>
      <c r="B5" s="5" t="s">
        <v>145</v>
      </c>
      <c r="C5" s="5" t="s">
        <v>150</v>
      </c>
      <c r="D5" s="12">
        <v>4000</v>
      </c>
      <c r="E5" s="7">
        <v>5000</v>
      </c>
      <c r="F5" s="7">
        <v>1000</v>
      </c>
      <c r="G5" s="7">
        <v>5000</v>
      </c>
      <c r="H5" s="5">
        <v>0.05</v>
      </c>
      <c r="I5" s="7">
        <v>4750</v>
      </c>
    </row>
    <row r="6" spans="1:9" x14ac:dyDescent="0.4">
      <c r="A6" s="5" t="s">
        <v>108</v>
      </c>
      <c r="B6" s="5" t="s">
        <v>142</v>
      </c>
      <c r="C6" s="11" t="s">
        <v>143</v>
      </c>
      <c r="D6" s="7">
        <v>3000</v>
      </c>
      <c r="E6" s="7">
        <v>7000</v>
      </c>
      <c r="F6" s="7">
        <v>1400</v>
      </c>
      <c r="G6" s="7">
        <v>4400</v>
      </c>
      <c r="H6" s="5">
        <v>0.05</v>
      </c>
      <c r="I6" s="7">
        <v>4180</v>
      </c>
    </row>
    <row r="7" spans="1:9" x14ac:dyDescent="0.4">
      <c r="A7" s="5" t="s">
        <v>156</v>
      </c>
      <c r="B7" s="5" t="s">
        <v>142</v>
      </c>
      <c r="C7" s="11" t="s">
        <v>148</v>
      </c>
      <c r="D7" s="7">
        <v>1000</v>
      </c>
      <c r="E7" s="7">
        <v>32000</v>
      </c>
      <c r="F7" s="7">
        <v>6400</v>
      </c>
      <c r="G7" s="7">
        <v>9400</v>
      </c>
      <c r="H7" s="5">
        <v>0.15</v>
      </c>
      <c r="I7" s="7">
        <v>7990</v>
      </c>
    </row>
    <row r="8" spans="1:9" x14ac:dyDescent="0.4">
      <c r="A8" s="5" t="s">
        <v>155</v>
      </c>
      <c r="B8" s="5" t="s">
        <v>142</v>
      </c>
      <c r="C8" s="5" t="s">
        <v>150</v>
      </c>
      <c r="D8" s="12">
        <v>4000</v>
      </c>
      <c r="E8" s="7">
        <v>3000</v>
      </c>
      <c r="F8" s="7">
        <v>600</v>
      </c>
      <c r="G8" s="7">
        <v>4600</v>
      </c>
      <c r="H8" s="5">
        <v>0.05</v>
      </c>
      <c r="I8" s="7">
        <v>4370</v>
      </c>
    </row>
    <row r="9" spans="1:9" x14ac:dyDescent="0.4">
      <c r="A9" s="5" t="s">
        <v>146</v>
      </c>
      <c r="B9" s="5" t="s">
        <v>147</v>
      </c>
      <c r="C9" s="11" t="s">
        <v>148</v>
      </c>
      <c r="D9" s="7">
        <v>1000</v>
      </c>
      <c r="E9" s="7">
        <v>6000</v>
      </c>
      <c r="F9" s="7">
        <v>1200</v>
      </c>
      <c r="G9" s="7">
        <v>2200</v>
      </c>
      <c r="H9" s="5">
        <v>0</v>
      </c>
      <c r="I9" s="7">
        <v>2200</v>
      </c>
    </row>
    <row r="10" spans="1:9" x14ac:dyDescent="0.4">
      <c r="A10" s="5" t="s">
        <v>149</v>
      </c>
      <c r="B10" s="5" t="s">
        <v>147</v>
      </c>
      <c r="C10" s="5" t="s">
        <v>150</v>
      </c>
      <c r="D10" s="12">
        <v>4000</v>
      </c>
      <c r="E10" s="7">
        <v>22000</v>
      </c>
      <c r="F10" s="7">
        <v>4400</v>
      </c>
      <c r="G10" s="7">
        <v>8400</v>
      </c>
      <c r="H10" s="5">
        <v>0.1</v>
      </c>
      <c r="I10" s="7">
        <v>7560</v>
      </c>
    </row>
    <row r="11" spans="1:9" x14ac:dyDescent="0.4">
      <c r="A11" s="5" t="s">
        <v>157</v>
      </c>
      <c r="B11" s="5" t="s">
        <v>153</v>
      </c>
      <c r="C11" s="11" t="s">
        <v>143</v>
      </c>
      <c r="D11" s="7">
        <v>1000</v>
      </c>
      <c r="E11" s="7">
        <v>15000</v>
      </c>
      <c r="F11" s="7">
        <v>3000</v>
      </c>
      <c r="G11" s="7">
        <v>4000</v>
      </c>
      <c r="H11" s="5">
        <v>0.05</v>
      </c>
      <c r="I11" s="7">
        <v>3800</v>
      </c>
    </row>
    <row r="12" spans="1:9" x14ac:dyDescent="0.4">
      <c r="A12" s="5" t="s">
        <v>152</v>
      </c>
      <c r="B12" s="5" t="s">
        <v>153</v>
      </c>
      <c r="C12" s="5" t="s">
        <v>154</v>
      </c>
      <c r="D12" s="12">
        <v>5000</v>
      </c>
      <c r="E12" s="7">
        <v>28000</v>
      </c>
      <c r="F12" s="7">
        <v>5600</v>
      </c>
      <c r="G12" s="7">
        <v>10600</v>
      </c>
      <c r="H12" s="5">
        <v>0.15</v>
      </c>
      <c r="I12" s="7">
        <v>9010</v>
      </c>
    </row>
  </sheetData>
  <sortState xmlns:xlrd2="http://schemas.microsoft.com/office/spreadsheetml/2017/richdata2" ref="A4:I12">
    <sortCondition ref="B4:B12" customList="서초,종로,강남,강북"/>
    <sortCondition sortBy="cellColor" ref="C4:C12" dxfId="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I22"/>
  <sheetViews>
    <sheetView topLeftCell="A16" workbookViewId="0">
      <selection activeCell="I28" sqref="I28"/>
    </sheetView>
  </sheetViews>
  <sheetFormatPr defaultRowHeight="17.399999999999999" x14ac:dyDescent="0.4"/>
  <cols>
    <col min="1" max="1" width="12.296875" bestFit="1" customWidth="1"/>
    <col min="2" max="2" width="8.796875" bestFit="1" customWidth="1"/>
    <col min="3" max="5" width="7.296875" bestFit="1" customWidth="1"/>
  </cols>
  <sheetData>
    <row r="1" spans="1:9" ht="21" x14ac:dyDescent="0.4">
      <c r="A1" s="19" t="s">
        <v>158</v>
      </c>
      <c r="B1" s="19"/>
      <c r="C1" s="19"/>
      <c r="D1" s="19"/>
      <c r="E1" s="19"/>
      <c r="F1" s="19"/>
      <c r="G1" s="19"/>
      <c r="H1" s="19"/>
      <c r="I1" s="19"/>
    </row>
    <row r="3" spans="1:9" x14ac:dyDescent="0.4">
      <c r="A3" s="5" t="s">
        <v>159</v>
      </c>
      <c r="B3" s="5" t="s">
        <v>5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 t="s">
        <v>166</v>
      </c>
    </row>
    <row r="4" spans="1:9" x14ac:dyDescent="0.4">
      <c r="A4" s="5" t="s">
        <v>167</v>
      </c>
      <c r="B4" s="5" t="s">
        <v>168</v>
      </c>
      <c r="C4" s="5" t="s">
        <v>169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4">
      <c r="A5" s="5" t="s">
        <v>170</v>
      </c>
      <c r="B5" s="5" t="s">
        <v>171</v>
      </c>
      <c r="C5" s="5" t="s">
        <v>172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4">
      <c r="A6" s="5" t="s">
        <v>173</v>
      </c>
      <c r="B6" s="5" t="s">
        <v>174</v>
      </c>
      <c r="C6" s="5" t="s">
        <v>175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4">
      <c r="A7" s="5" t="s">
        <v>176</v>
      </c>
      <c r="B7" s="5" t="s">
        <v>177</v>
      </c>
      <c r="C7" s="5" t="s">
        <v>169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4">
      <c r="A8" s="5" t="s">
        <v>178</v>
      </c>
      <c r="B8" s="5" t="s">
        <v>179</v>
      </c>
      <c r="C8" s="5" t="s">
        <v>175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4">
      <c r="A9" s="5" t="s">
        <v>180</v>
      </c>
      <c r="B9" s="5" t="s">
        <v>181</v>
      </c>
      <c r="C9" s="5" t="s">
        <v>175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4">
      <c r="A10" s="5" t="s">
        <v>182</v>
      </c>
      <c r="B10" s="5" t="s">
        <v>183</v>
      </c>
      <c r="C10" s="5" t="s">
        <v>172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4">
      <c r="A11" s="5" t="s">
        <v>184</v>
      </c>
      <c r="B11" s="5" t="s">
        <v>185</v>
      </c>
      <c r="C11" s="5" t="s">
        <v>172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4">
      <c r="A12" s="5" t="s">
        <v>186</v>
      </c>
      <c r="B12" s="5" t="s">
        <v>187</v>
      </c>
      <c r="C12" s="5" t="s">
        <v>169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4">
      <c r="A13" s="22" t="s">
        <v>188</v>
      </c>
      <c r="B13" s="22"/>
      <c r="C13" s="22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  <row r="15" spans="1:9" x14ac:dyDescent="0.4">
      <c r="A15" s="28" t="s">
        <v>5</v>
      </c>
      <c r="B15" t="s">
        <v>311</v>
      </c>
    </row>
    <row r="17" spans="1:7" x14ac:dyDescent="0.4">
      <c r="A17" s="28" t="s">
        <v>313</v>
      </c>
      <c r="B17" s="28" t="s">
        <v>160</v>
      </c>
    </row>
    <row r="18" spans="1:7" x14ac:dyDescent="0.4">
      <c r="A18" s="28" t="s">
        <v>159</v>
      </c>
      <c r="B18" t="s">
        <v>169</v>
      </c>
      <c r="C18" t="s">
        <v>312</v>
      </c>
    </row>
    <row r="19" spans="1:7" x14ac:dyDescent="0.4">
      <c r="A19" t="s">
        <v>167</v>
      </c>
      <c r="B19" s="30">
        <v>2768</v>
      </c>
      <c r="C19" s="30">
        <v>2768</v>
      </c>
    </row>
    <row r="20" spans="1:7" x14ac:dyDescent="0.4">
      <c r="A20" t="s">
        <v>176</v>
      </c>
      <c r="B20" s="30">
        <v>1212</v>
      </c>
      <c r="C20" s="30">
        <v>1212</v>
      </c>
    </row>
    <row r="21" spans="1:7" x14ac:dyDescent="0.4">
      <c r="A21" t="s">
        <v>186</v>
      </c>
      <c r="B21" s="30">
        <v>744</v>
      </c>
      <c r="C21" s="30">
        <v>744</v>
      </c>
    </row>
    <row r="22" spans="1:7" x14ac:dyDescent="0.4">
      <c r="A22" t="s">
        <v>312</v>
      </c>
      <c r="B22" s="29">
        <v>1574.6666666666667</v>
      </c>
      <c r="C22" s="29">
        <v>1574.6666666666667</v>
      </c>
      <c r="G22" s="30"/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sheetPr codeName="Sheet8"/>
  <dimension ref="A1:F8"/>
  <sheetViews>
    <sheetView workbookViewId="0">
      <selection activeCell="A4" sqref="A4:F8"/>
    </sheetView>
  </sheetViews>
  <sheetFormatPr defaultRowHeight="17.399999999999999" x14ac:dyDescent="0.4"/>
  <cols>
    <col min="1" max="1" width="9.19921875" bestFit="1" customWidth="1"/>
    <col min="2" max="4" width="9.09765625" bestFit="1" customWidth="1"/>
    <col min="5" max="5" width="11.69921875" bestFit="1" customWidth="1"/>
    <col min="6" max="6" width="10.59765625" bestFit="1" customWidth="1"/>
  </cols>
  <sheetData>
    <row r="1" spans="1:6" ht="21" x14ac:dyDescent="0.4">
      <c r="A1" s="19" t="s">
        <v>189</v>
      </c>
      <c r="B1" s="19"/>
      <c r="C1" s="19"/>
      <c r="D1" s="19"/>
      <c r="E1" s="19"/>
      <c r="F1" s="19"/>
    </row>
    <row r="3" spans="1:6" x14ac:dyDescent="0.4">
      <c r="A3" s="5" t="s">
        <v>190</v>
      </c>
      <c r="B3" s="5" t="s">
        <v>191</v>
      </c>
      <c r="C3" s="5" t="s">
        <v>192</v>
      </c>
      <c r="D3" s="5" t="s">
        <v>193</v>
      </c>
      <c r="E3" s="5" t="s">
        <v>25</v>
      </c>
      <c r="F3" s="5" t="s">
        <v>165</v>
      </c>
    </row>
    <row r="4" spans="1:6" x14ac:dyDescent="0.4">
      <c r="A4" s="5" t="s">
        <v>197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4">
      <c r="A5" s="5" t="s">
        <v>194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4">
      <c r="A6" s="5" t="s">
        <v>198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4">
      <c r="A7" s="5" t="s">
        <v>195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4">
      <c r="A8" s="5" t="s">
        <v>196</v>
      </c>
      <c r="B8" s="7">
        <v>10250</v>
      </c>
      <c r="C8" s="7">
        <v>13000</v>
      </c>
      <c r="D8" s="7">
        <v>727.27272727272737</v>
      </c>
      <c r="E8" s="7">
        <f t="shared" si="0"/>
        <v>9454545.4545454551</v>
      </c>
      <c r="F8" s="7">
        <f t="shared" si="1"/>
        <v>2000000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I13"/>
  <sheetViews>
    <sheetView workbookViewId="0">
      <selection activeCell="I4" sqref="I4:I13"/>
    </sheetView>
  </sheetViews>
  <sheetFormatPr defaultRowHeight="17.399999999999999" x14ac:dyDescent="0.4"/>
  <cols>
    <col min="3" max="3" width="13.09765625" bestFit="1" customWidth="1"/>
  </cols>
  <sheetData>
    <row r="1" spans="1:9" ht="21" x14ac:dyDescent="0.4">
      <c r="A1" s="19" t="s">
        <v>199</v>
      </c>
      <c r="B1" s="19"/>
      <c r="C1" s="19"/>
      <c r="D1" s="19"/>
      <c r="E1" s="19"/>
      <c r="F1" s="19"/>
      <c r="G1" s="19"/>
      <c r="H1" s="19"/>
      <c r="I1" s="19"/>
    </row>
    <row r="2" spans="1:9" ht="16.95" customHeight="1" x14ac:dyDescent="0.4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4">
      <c r="A3" s="31" t="s">
        <v>200</v>
      </c>
      <c r="B3" s="31" t="s">
        <v>89</v>
      </c>
      <c r="C3" s="31" t="s">
        <v>6</v>
      </c>
      <c r="D3" s="31" t="s">
        <v>68</v>
      </c>
      <c r="E3" s="31" t="s">
        <v>91</v>
      </c>
      <c r="F3" s="31" t="s">
        <v>92</v>
      </c>
      <c r="G3" s="31" t="s">
        <v>201</v>
      </c>
      <c r="H3" s="31" t="s">
        <v>93</v>
      </c>
      <c r="I3" s="31" t="s">
        <v>115</v>
      </c>
    </row>
    <row r="4" spans="1:9" x14ac:dyDescent="0.4">
      <c r="A4" s="5" t="s">
        <v>202</v>
      </c>
      <c r="B4" s="5" t="s">
        <v>203</v>
      </c>
      <c r="C4" s="5" t="s">
        <v>204</v>
      </c>
      <c r="D4" s="5" t="s">
        <v>205</v>
      </c>
      <c r="E4" s="5">
        <v>88</v>
      </c>
      <c r="F4" s="5">
        <v>92</v>
      </c>
      <c r="G4" s="5">
        <v>80</v>
      </c>
      <c r="H4" s="5">
        <v>90</v>
      </c>
      <c r="I4" s="5">
        <f>AVERAGE(E4:H4)</f>
        <v>87.5</v>
      </c>
    </row>
    <row r="5" spans="1:9" x14ac:dyDescent="0.4">
      <c r="A5" s="5" t="s">
        <v>206</v>
      </c>
      <c r="B5" s="5" t="s">
        <v>207</v>
      </c>
      <c r="C5" s="5" t="s">
        <v>208</v>
      </c>
      <c r="D5" s="5" t="s">
        <v>205</v>
      </c>
      <c r="E5" s="5">
        <v>75</v>
      </c>
      <c r="F5" s="5">
        <v>85</v>
      </c>
      <c r="G5" s="5">
        <v>88</v>
      </c>
      <c r="H5" s="5">
        <v>92</v>
      </c>
      <c r="I5" s="5">
        <f t="shared" ref="I5:I13" si="0">AVERAGE(E5:H5)</f>
        <v>85</v>
      </c>
    </row>
    <row r="6" spans="1:9" x14ac:dyDescent="0.4">
      <c r="A6" s="5" t="s">
        <v>209</v>
      </c>
      <c r="B6" s="5" t="s">
        <v>210</v>
      </c>
      <c r="C6" s="5" t="s">
        <v>211</v>
      </c>
      <c r="D6" s="5" t="s">
        <v>205</v>
      </c>
      <c r="E6" s="5">
        <v>45</v>
      </c>
      <c r="F6" s="5">
        <v>76</v>
      </c>
      <c r="G6" s="5">
        <v>55</v>
      </c>
      <c r="H6" s="5">
        <v>96</v>
      </c>
      <c r="I6" s="5">
        <f t="shared" si="0"/>
        <v>68</v>
      </c>
    </row>
    <row r="7" spans="1:9" x14ac:dyDescent="0.4">
      <c r="A7" s="5" t="s">
        <v>212</v>
      </c>
      <c r="B7" s="5" t="s">
        <v>213</v>
      </c>
      <c r="C7" s="5" t="s">
        <v>214</v>
      </c>
      <c r="D7" s="5" t="s">
        <v>215</v>
      </c>
      <c r="E7" s="5">
        <v>99</v>
      </c>
      <c r="F7" s="5">
        <v>97</v>
      </c>
      <c r="G7" s="5">
        <v>90</v>
      </c>
      <c r="H7" s="5">
        <v>88</v>
      </c>
      <c r="I7" s="5">
        <f t="shared" si="0"/>
        <v>93.5</v>
      </c>
    </row>
    <row r="8" spans="1:9" x14ac:dyDescent="0.4">
      <c r="A8" s="5" t="s">
        <v>216</v>
      </c>
      <c r="B8" s="5" t="s">
        <v>217</v>
      </c>
      <c r="C8" s="5" t="s">
        <v>211</v>
      </c>
      <c r="D8" s="5" t="s">
        <v>205</v>
      </c>
      <c r="E8" s="5">
        <v>80</v>
      </c>
      <c r="F8" s="5">
        <v>93</v>
      </c>
      <c r="G8" s="5">
        <v>86</v>
      </c>
      <c r="H8" s="5">
        <v>90</v>
      </c>
      <c r="I8" s="5">
        <f t="shared" si="0"/>
        <v>87.25</v>
      </c>
    </row>
    <row r="9" spans="1:9" x14ac:dyDescent="0.4">
      <c r="A9" s="5" t="s">
        <v>218</v>
      </c>
      <c r="B9" s="5" t="s">
        <v>219</v>
      </c>
      <c r="C9" s="5" t="s">
        <v>220</v>
      </c>
      <c r="D9" s="5" t="s">
        <v>215</v>
      </c>
      <c r="E9" s="5">
        <v>52</v>
      </c>
      <c r="F9" s="5">
        <v>23</v>
      </c>
      <c r="G9" s="5">
        <v>15</v>
      </c>
      <c r="H9" s="5">
        <v>95</v>
      </c>
      <c r="I9" s="5">
        <f t="shared" si="0"/>
        <v>46.25</v>
      </c>
    </row>
    <row r="10" spans="1:9" x14ac:dyDescent="0.4">
      <c r="A10" s="5" t="s">
        <v>221</v>
      </c>
      <c r="B10" s="5" t="s">
        <v>222</v>
      </c>
      <c r="C10" s="5" t="s">
        <v>208</v>
      </c>
      <c r="D10" s="5" t="s">
        <v>215</v>
      </c>
      <c r="E10" s="5">
        <v>80</v>
      </c>
      <c r="F10" s="5">
        <v>75</v>
      </c>
      <c r="G10" s="5">
        <v>86</v>
      </c>
      <c r="H10" s="5">
        <v>85</v>
      </c>
      <c r="I10" s="5">
        <f t="shared" si="0"/>
        <v>81.5</v>
      </c>
    </row>
    <row r="11" spans="1:9" x14ac:dyDescent="0.4">
      <c r="A11" s="5" t="s">
        <v>223</v>
      </c>
      <c r="B11" s="5" t="s">
        <v>224</v>
      </c>
      <c r="C11" s="5" t="s">
        <v>220</v>
      </c>
      <c r="D11" s="5" t="s">
        <v>205</v>
      </c>
      <c r="E11" s="5">
        <v>95</v>
      </c>
      <c r="F11" s="5">
        <v>96</v>
      </c>
      <c r="G11" s="5">
        <v>97</v>
      </c>
      <c r="H11" s="5">
        <v>98</v>
      </c>
      <c r="I11" s="5">
        <f t="shared" si="0"/>
        <v>96.5</v>
      </c>
    </row>
    <row r="12" spans="1:9" x14ac:dyDescent="0.4">
      <c r="A12" s="5" t="s">
        <v>225</v>
      </c>
      <c r="B12" s="5" t="s">
        <v>226</v>
      </c>
      <c r="C12" s="5" t="s">
        <v>211</v>
      </c>
      <c r="D12" s="5" t="s">
        <v>205</v>
      </c>
      <c r="E12" s="5">
        <v>75</v>
      </c>
      <c r="F12" s="5">
        <v>58</v>
      </c>
      <c r="G12" s="5">
        <v>95</v>
      </c>
      <c r="H12" s="5">
        <v>92</v>
      </c>
      <c r="I12" s="5">
        <f t="shared" si="0"/>
        <v>80</v>
      </c>
    </row>
    <row r="13" spans="1:9" x14ac:dyDescent="0.4">
      <c r="A13" s="5" t="s">
        <v>227</v>
      </c>
      <c r="B13" s="5" t="s">
        <v>228</v>
      </c>
      <c r="C13" s="5" t="s">
        <v>220</v>
      </c>
      <c r="D13" s="5" t="s">
        <v>215</v>
      </c>
      <c r="E13" s="5">
        <v>64</v>
      </c>
      <c r="F13" s="5">
        <v>85</v>
      </c>
      <c r="G13" s="5">
        <v>50</v>
      </c>
      <c r="H13" s="5">
        <v>90</v>
      </c>
      <c r="I13" s="5">
        <f t="shared" si="0"/>
        <v>72.25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주연 김</cp:lastModifiedBy>
  <dcterms:created xsi:type="dcterms:W3CDTF">2023-04-27T08:01:32Z</dcterms:created>
  <dcterms:modified xsi:type="dcterms:W3CDTF">2026-07-18T09:20:29Z</dcterms:modified>
</cp:coreProperties>
</file>