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me\OneDrive\바탕 화면\컴활 1급 실기\길벗컴활1급총정리\엑셀\모의\"/>
    </mc:Choice>
  </mc:AlternateContent>
  <xr:revisionPtr revIDLastSave="0" documentId="13_ncr:1_{4B42E512-8A5B-4785-BAA8-51AD36D97F0A}" xr6:coauthVersionLast="47" xr6:coauthVersionMax="47" xr10:uidLastSave="{00000000-0000-0000-0000-000000000000}"/>
  <bookViews>
    <workbookView xWindow="-120" yWindow="-120" windowWidth="29040" windowHeight="15720" firstSheet="1" activeTab="5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11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2" l="1" a="1"/>
  <c r="C34" i="2" s="1"/>
  <c r="C35" i="2" a="1"/>
  <c r="C35" i="2" s="1"/>
  <c r="C36" i="2" a="1"/>
  <c r="C36" i="2" s="1"/>
  <c r="C37" i="2" a="1"/>
  <c r="C37" i="2" s="1"/>
  <c r="B35" i="2" a="1"/>
  <c r="B35" i="2" s="1"/>
  <c r="B36" i="2" a="1"/>
  <c r="B36" i="2" s="1"/>
  <c r="B37" i="2" a="1"/>
  <c r="B37" i="2" s="1"/>
  <c r="B34" i="2" a="1"/>
  <c r="B34" i="2" s="1"/>
  <c r="I4" i="4"/>
  <c r="E4" i="4"/>
  <c r="O35" i="2" a="1"/>
  <c r="O35" i="2" s="1"/>
  <c r="O34" i="2" a="1"/>
  <c r="O34" i="2" s="1"/>
  <c r="J34" i="2" a="1"/>
  <c r="J34" i="2" s="1"/>
  <c r="J35" i="2" a="1"/>
  <c r="J35" i="2" s="1"/>
  <c r="G35" i="2" a="1"/>
  <c r="G35" i="2" s="1"/>
  <c r="G36" i="2" a="1"/>
  <c r="G36" i="2" s="1"/>
  <c r="G37" i="2" a="1"/>
  <c r="G37" i="2" s="1"/>
  <c r="G34" i="2" a="1"/>
  <c r="G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J3" i="1"/>
  <c r="A33" i="1"/>
  <c r="E5" i="4"/>
  <c r="E6" i="4"/>
  <c r="E7" i="4"/>
  <c r="E8" i="4"/>
  <c r="E9" i="4"/>
  <c r="E10" i="4"/>
  <c r="E11" i="4"/>
  <c r="J4" i="2" a="1"/>
  <c r="J8" i="2" a="1"/>
  <c r="J12" i="2" a="1"/>
  <c r="J16" i="2" a="1"/>
  <c r="J20" i="2" a="1"/>
  <c r="J24" i="2" a="1"/>
  <c r="J28" i="2" a="1"/>
  <c r="J21" i="2" a="1"/>
  <c r="J11" i="2" a="1"/>
  <c r="J23" i="2" a="1"/>
  <c r="J5" i="2" a="1"/>
  <c r="J9" i="2" a="1"/>
  <c r="J17" i="2" a="1"/>
  <c r="J25" i="2" a="1"/>
  <c r="J29" i="2" a="1"/>
  <c r="J15" i="2" a="1"/>
  <c r="J13" i="2" a="1"/>
  <c r="J10" i="2" a="1"/>
  <c r="J19" i="2" a="1"/>
  <c r="J6" i="2" a="1"/>
  <c r="J14" i="2" a="1"/>
  <c r="J18" i="2" a="1"/>
  <c r="J22" i="2" a="1"/>
  <c r="J26" i="2" a="1"/>
  <c r="J30" i="2" a="1"/>
  <c r="J7" i="2" a="1"/>
  <c r="J27" i="2" a="1"/>
  <c r="J3" i="2" a="1"/>
  <c r="J27" i="2" l="1"/>
  <c r="J7" i="2"/>
  <c r="J30" i="2"/>
  <c r="J26" i="2"/>
  <c r="J22" i="2"/>
  <c r="J18" i="2"/>
  <c r="J14" i="2"/>
  <c r="J6" i="2"/>
  <c r="J19" i="2"/>
  <c r="J10" i="2"/>
  <c r="J13" i="2"/>
  <c r="J15" i="2"/>
  <c r="J29" i="2"/>
  <c r="J25" i="2"/>
  <c r="J17" i="2"/>
  <c r="J9" i="2"/>
  <c r="J5" i="2"/>
  <c r="J23" i="2"/>
  <c r="J11" i="2"/>
  <c r="J21" i="2"/>
  <c r="J28" i="2"/>
  <c r="J24" i="2"/>
  <c r="J20" i="2"/>
  <c r="J16" i="2"/>
  <c r="J12" i="2"/>
  <c r="J8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9EA545-9F1B-420F-87DA-41459DC311F0}" sourceFile="C:\Users\home\OneDrive\바탕 화면\컴활 1급 실기\길벗컴활1급총정리\엑셀\모의\거래현황.xlsx" keepAlive="1" name="거래현황" type="5" refreshedVersion="8" background="1">
    <dbPr connection="Provider=Microsoft.ACE.OLEDB.12.0;User ID=Admin;Data Source=C:\Users\home\OneDrive\바탕 화면\컴활 1급 실기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<sst xmlns="http://schemas.openxmlformats.org/spreadsheetml/2006/main" count="742" uniqueCount="203">
  <si>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</si>
  <si>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</si>
  <si>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</si>
  <si>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</si>
  <si>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</si>
  <si>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</si>
  <si>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</si>
  <si>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</si>
  <si>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</si>
  <si>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</si>
  <si>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</si>
  <si>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</si>
  <si>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</si>
  <si>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</si>
  <si>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</si>
  <si>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</si>
  <si>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</si>
  <si>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</si>
  <si>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</si>
  <si>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</si>
  <si>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</si>
  <si>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</si>
  <si>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</si>
  <si>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</si>
  <si>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</si>
  <si>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</si>
  <si>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</si>
  <si>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</si>
  <si>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</si>
  <si>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</si>
  <si>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</si>
  <si>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</si>
  <si>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</si>
  <si>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</si>
  <si>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</si>
  <si>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</si>
  <si>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</si>
  <si>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</si>
  <si>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</si>
  <si>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</si>
  <si>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</si>
  <si>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</si>
  <si>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</si>
  <si>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</si>
  <si>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</si>
  <si>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</si>
  <si>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</si>
  <si>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</si>
  <si>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</si>
  <si>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</si>
  <si>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</si>
  <si>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</si>
  <si>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</si>
  <si>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</si>
  <si>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</si>
  <si>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</si>
  <si>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</si>
  <si>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</si>
  <si>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</si>
  <si>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</si>
  <si>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</si>
  <si>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</si>
  <si>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</si>
  <si>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</si>
  <si>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</si>
  <si>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</si>
  <si>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</si>
  <si>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</si>
  <si>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</si>
  <si>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</si>
  <si>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</si>
  <si>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</si>
  <si>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</si>
  <si>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</si>
  <si>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</si>
  <si>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</si>
  <si>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</si>
  <si>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</si>
  <si>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</si>
  <si>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</si>
  <si>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</si>
  <si>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</si>
  <si>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</si>
  <si>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</si>
  <si>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</si>
  <si>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</si>
  <si>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</si>
  <si>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</si>
  <si>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</si>
  <si>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</si>
  <si>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</si>
  <si>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</si>
  <si>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</si>
  <si>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</si>
  <si>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</si>
  <si>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</si>
  <si>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</si>
  <si>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</si>
  <si>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</si>
  <si>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</si>
  <si>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</si>
  <si>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</si>
  <si>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</si>
  <si>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</si>
  <si>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</si>
  <si>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</si>
  <si>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</si>
  <si>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</si>
  <si>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</si>
  <si>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</si>
  <si>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</si>
  <si>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</si>
  <si>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</si>
  <si>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</si>
  <si>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</si>
  <si>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</si>
  <si>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</si>
  <si>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</si>
  <si>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</si>
  <si>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</si>
  <si>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</si>
  <si>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</si>
  <si>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</si>
  <si>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</si>
  <si>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</si>
  <si>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</si>
  <si>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</si>
  <si>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</si>
  <si>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</si>
  <si>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</si>
  <si>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</si>
  <si>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</si>
  <si>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</si>
  <si>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</si>
  <si>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</si>
  <si>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</si>
  <si>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</si>
  <si>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</si>
  <si>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</si>
  <si>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</si>
  <si>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</si>
  <si>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</si>
  <si>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</si>
  <si>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</si>
  <si>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</si>
  <si>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</si>
  <si>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</si>
  <si>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</si>
  <si>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</si>
  <si>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</si>
  <si>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</si>
  <si>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</si>
  <si>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</si>
  <si>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</si>
  <si>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</si>
  <si>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</si>
  <si>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</si>
  <si>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</si>
  <si>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</si>
  <si>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</si>
  <si>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</si>
  <si>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</si>
  <si>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</si>
  <si>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</si>
  <si>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</si>
  <si>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</si>
  <si>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</si>
  <si>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</si>
  <si>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</si>
  <si>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</si>
  <si>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</si>
  <si>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</si>
  <si>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</si>
  <si>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</si>
  <si>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</si>
  <si>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</si>
  <si>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</si>
  <si>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</si>
  <si>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</si>
  <si>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</si>
  <si>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</si>
  <si>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</si>
  <si>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</si>
  <si>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</si>
  <si>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</si>
  <si>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</si>
  <si>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</si>
  <si>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</si>
  <si>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</si>
  <si>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</si>
  <si>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</si>
  <si>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</si>
  <si>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</si>
  <si>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A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</si>
  <si>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</si>
  <si>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</si>
  <si>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</si>
  <si>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</si>
  <si>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</si>
  <si>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</si>
  <si>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</si>
  <si>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</si>
  <si>
    <t>합계 : 전체거래액 - 등급: C, 계약종류: 계약재배, 생산지: 경남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</si>
</sst>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180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BE-407C-A4D5-60BB5F4A58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BE-407C-A4D5-60BB5F4A5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2</xdr:row>
          <xdr:rowOff>0</xdr:rowOff>
        </xdr:from>
        <xdr:to>
          <xdr:col>7</xdr:col>
          <xdr:colOff>0</xdr:colOff>
          <xdr:row>4</xdr:row>
          <xdr:rowOff>19050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6</xdr:col>
          <xdr:colOff>838200</xdr:colOff>
          <xdr:row>7</xdr:row>
          <xdr:rowOff>19050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727.387815509261" backgroundQuery="1" createdVersion="8" refreshedVersion="8" minRefreshableVersion="3" recordCount="28" xr:uid="{218833BF-38A3-45D5-AA56-8CDA21665FD3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C07E8E-B3ED-4A8A-8482-C58CBFD30D83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2" numFmtId="179"/>
    <dataField name="합계 : 거래수수료" fld="8" baseField="6" baseItem="1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BF065E7-93BA-41E0-B719-31D57A6DD619}" name="표3" displayName="표3" ref="A3:J8" totalsRowShown="0">
  <autoFilter ref="A3:J8" xr:uid="{4BF065E7-93BA-41E0-B719-31D57A6DD619}"/>
  <tableColumns count="10">
    <tableColumn id="1" xr3:uid="{6B801494-431B-4A9B-A689-0AFAFFEC01F2}" name="농작물"/>
    <tableColumn id="2" xr3:uid="{1B500C51-0D34-4A2B-BED8-97BBFFC9D31F}" name="생산지"/>
    <tableColumn id="3" xr3:uid="{D52ABFBB-44C5-4E1A-B3C5-0CF0A012F216}" name="계약종류"/>
    <tableColumn id="4" xr3:uid="{CA87E5C1-F0FF-436D-8B32-75968031E1D6}" name="전체거래액"/>
    <tableColumn id="5" xr3:uid="{46576F52-9FBF-4DD9-BD17-1ECB1A95DCC9}" name="재배면적(㎡)"/>
    <tableColumn id="6" xr3:uid="{3087B8CD-F85D-41C8-A749-C285CE9899CC}" name="재배시기"/>
    <tableColumn id="7" xr3:uid="{CEB48F33-2F10-433C-A62E-7799DD6F88C7}" name="등급"/>
    <tableColumn id="8" xr3:uid="{CC858755-0E15-4393-A504-9106410B950B}" name="사용비료"/>
    <tableColumn id="9" xr3:uid="{8EADBF35-B134-4594-A4B3-8D0600227DE4}" name="거래수수료"/>
    <tableColumn id="10" xr3:uid="{F8107C1F-4A60-4563-BE58-407397F3D87B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J40"/>
  <sheetViews>
    <sheetView zoomScale="130" zoomScaleNormal="130" workbookViewId="0">
      <selection activeCell="I6" sqref="I6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10" x14ac:dyDescent="0.3">
      <c r="A1" t="s">
        <v>0</v>
      </c>
    </row>
    <row r="2" spans="1:10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0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  <c r="J3" t="b">
        <f>AND(ISODD(QUOTIENT($E3,1000)), $G3="A")</f>
        <v>0</v>
      </c>
    </row>
    <row r="4" spans="1:10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10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10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10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10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10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10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10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10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10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10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10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10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x14ac:dyDescent="0.3">
      <c r="A33" t="b">
        <f>AND(_xlfn.RANK.EQ($D3,$D$3:$D$30,1)&lt;=10,OR($A3="마늘",$A3="양파"))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 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topLeftCell="A21" workbookViewId="0">
      <selection activeCell="P31" sqref="P31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47"/>
  <sheetViews>
    <sheetView topLeftCell="A21" workbookViewId="0">
      <selection activeCell="C37" sqref="C37"/>
    </sheetView>
  </sheetViews>
  <sheetFormatPr defaultRowHeight="16.5" x14ac:dyDescent="0.3"/>
  <cols>
    <col min="1" max="1" width="9.625" customWidth="1"/>
    <col min="2" max="2" width="12.25" customWidth="1"/>
    <col min="3" max="3" width="12.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.875" bestFit="1" customWidth="1"/>
    <col min="10" max="10" width="8.875" bestFit="1" customWidth="1"/>
    <col min="11" max="11" width="2.375" customWidth="1"/>
    <col min="15" max="15" width="9.5" bestFit="1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MIN(HLOOKUP($D3,$C$40:$F$47, MATCH($C3, $A$40:$A$47, 0)+2)*$D3, HLOOKUP($D3,$C$40:$F$47, MATCH($C3, $A$40:$A$47, 0)+3))</f>
        <v>100000</v>
      </c>
      <c r="J3" s="23" t="str" cm="1">
        <f t="array" ref="J3"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MIN(HLOOKUP($D4,$C$40:$F$47, MATCH($C4, $A$40:$A$47, 0)+2)*$D4, HLOOKUP($D4,$C$40:$F$47, MATCH($C4, $A$40:$A$47, 0)+3))</f>
        <v>90000</v>
      </c>
      <c r="J4" s="23" t="str" cm="1">
        <f t="array" ref="J4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193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5" x14ac:dyDescent="0.3">
      <c r="A33" s="23" t="s">
        <v>2</v>
      </c>
      <c r="B33" s="24" t="s">
        <v>11</v>
      </c>
      <c r="C33" s="24" t="s">
        <v>20</v>
      </c>
      <c r="D33" s="28"/>
      <c r="E33" s="53" t="s">
        <v>121</v>
      </c>
      <c r="F33" s="54"/>
      <c r="G33" s="24" t="s">
        <v>122</v>
      </c>
      <c r="H33" s="29"/>
      <c r="I33" s="23" t="s">
        <v>3</v>
      </c>
      <c r="J33" s="24" t="s">
        <v>1</v>
      </c>
      <c r="K33" s="22"/>
    </row>
    <row r="34" spans="1:15" x14ac:dyDescent="0.3">
      <c r="A34" s="23" t="s">
        <v>26</v>
      </c>
      <c r="B34" s="23" t="str">
        <f t="array" ref="B34">TEXT(AVERAGE(IF(($C$3:$C$30=B$33)*($A34=$B$3:$B$30)*($D$3:$D$30&lt;&gt;MAX(($C$3:$C$30=B$33)*($A34=$B$3:$B$30)*$D$3:$D$30)), $D$3:$D$30) ), "0,,")</f>
        <v>33</v>
      </c>
      <c r="C34" s="23" t="str">
        <f t="array" ref="C34">TEXT(AVERAGE(IF(($C$3:$C$30=C$33)*($A34=$B$3:$B$30)*($D$3:$D$30&lt;&gt;MAX(($C$3:$C$30=C$33)*($A34=$B$3:$B$30)*$D$3:$D$30)), $D$3:$D$30) ), "0,,")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 E3:E30))&amp;"건"</f>
        <v>4건</v>
      </c>
      <c r="H34" s="29"/>
      <c r="I34" s="23" t="s">
        <v>11</v>
      </c>
      <c r="J34" s="23" t="str">
        <f t="array" ref="J34">INDEX($A$3:$D$30, MATCH(MAX(($I34=$C$3:$C$30)*$D$3:$D$30), $D$3:$D$30*($I34=$C$3:$C$30), 0), 1)</f>
        <v>양파</v>
      </c>
      <c r="K34" s="22"/>
      <c r="O34" cm="1">
        <f t="array" ref="O34">MAX(($I34=$C$3:$C$30)*$D$3:$D$30)</f>
        <v>58000000</v>
      </c>
    </row>
    <row r="35" spans="1:15" x14ac:dyDescent="0.3">
      <c r="A35" s="23" t="s">
        <v>10</v>
      </c>
      <c r="B35" s="23" t="str">
        <f t="array" ref="B35">TEXT(AVERAGE(IF(($C$3:$C$30=B$33)*($A35=$B$3:$B$30)*($D$3:$D$30&lt;&gt;MAX(($C$3:$C$30=B$33)*($A35=$B$3:$B$30)*$D$3:$D$30)), $D$3:$D$30) ), "0,,")</f>
        <v>26</v>
      </c>
      <c r="C35" s="23" t="str">
        <f t="array" ref="C35">TEXT(AVERAGE(IF(($C$3:$C$30=C$33)*($A35=$B$3:$B$30)*($D$3:$D$30&lt;&gt;MAX(($C$3:$C$30=C$33)*($A35=$B$3:$B$30)*$D$3:$D$30)), $D$3:$D$30) ), "0,,")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 E4:E31))&amp;"건"</f>
        <v>10건</v>
      </c>
      <c r="H35" s="29"/>
      <c r="I35" s="23" t="s">
        <v>20</v>
      </c>
      <c r="J35" s="23" t="str">
        <f t="array" ref="J35">INDEX($A$3:$D$30, MATCH(MAX(($I35=$C$3:$C$30)*$D$3:$D$30), $D$3:$D$30*($I35=$C$3:$C$30), 0), 1)</f>
        <v>마늘</v>
      </c>
      <c r="K35" s="22"/>
      <c r="O35" cm="1">
        <f t="array" ref="O35">MAX(($I35=$C$3:$C$30)*$D$3:$D$30)</f>
        <v>57000000</v>
      </c>
    </row>
    <row r="36" spans="1:15" x14ac:dyDescent="0.3">
      <c r="A36" s="23" t="s">
        <v>22</v>
      </c>
      <c r="B36" s="23" t="str">
        <f t="array" ref="B36">TEXT(AVERAGE(IF(($C$3:$C$30=B$33)*($A36=$B$3:$B$30)*($D$3:$D$30&lt;&gt;MAX(($C$3:$C$30=B$33)*($A36=$B$3:$B$30)*$D$3:$D$30)), $D$3:$D$30) ), "0,,")</f>
        <v>37</v>
      </c>
      <c r="C36" s="23" t="str">
        <f t="array" ref="C36">TEXT(AVERAGE(IF(($C$3:$C$30=C$33)*($A36=$B$3:$B$30)*($D$3:$D$30&lt;&gt;MAX(($C$3:$C$30=C$33)*($A36=$B$3:$B$30)*$D$3:$D$30)), $D$3:$D$30) ), "0,,")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 E5:E32))&amp;"건"</f>
        <v>9건</v>
      </c>
      <c r="H36" s="29"/>
      <c r="I36" s="22"/>
      <c r="J36" s="22"/>
      <c r="K36" s="22"/>
    </row>
    <row r="37" spans="1:15" x14ac:dyDescent="0.3">
      <c r="A37" s="23" t="s">
        <v>15</v>
      </c>
      <c r="B37" s="23" t="str">
        <f t="array" ref="B37">TEXT(AVERAGE(IF(($C$3:$C$30=B$33)*($A37=$B$3:$B$30)*($D$3:$D$30&lt;&gt;MAX(($C$3:$C$30=B$33)*($A37=$B$3:$B$30)*$D$3:$D$30)), $D$3:$D$30) ), "0,,")</f>
        <v>28</v>
      </c>
      <c r="C37" s="23" t="str">
        <f t="array" ref="C37">TEXT(AVERAGE(IF(($C$3:$C$30=C$33)*($A37=$B$3:$B$30)*($D$3:$D$30&lt;&gt;MAX(($C$3:$C$30=C$33)*($A37=$B$3:$B$30)*$D$3:$D$30)), $D$3:$D$30) ), "0,,")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 E6:E33))&amp;"건"</f>
        <v>5건</v>
      </c>
      <c r="H37" s="29"/>
      <c r="I37" s="22"/>
      <c r="J37" s="22"/>
      <c r="K37" s="22"/>
    </row>
    <row r="38" spans="1:15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5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5" x14ac:dyDescent="0.3">
      <c r="A40" s="55" t="s">
        <v>11</v>
      </c>
      <c r="B40" s="55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5" x14ac:dyDescent="0.3">
      <c r="A41" s="56"/>
      <c r="B41" s="57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5" x14ac:dyDescent="0.3">
      <c r="A42" s="56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5" x14ac:dyDescent="0.3">
      <c r="A43" s="57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5" x14ac:dyDescent="0.3">
      <c r="A44" s="55" t="s">
        <v>20</v>
      </c>
      <c r="B44" s="55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5" x14ac:dyDescent="0.3">
      <c r="A45" s="56"/>
      <c r="B45" s="57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5" x14ac:dyDescent="0.3">
      <c r="A46" s="56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5" x14ac:dyDescent="0.3">
      <c r="A47" s="57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60C6F-955B-4BA6-BCC2-23A207F8DD9D}">
  <sheetPr codeName="Sheet9"/>
  <dimension ref="A1:J8"/>
  <sheetViews>
    <sheetView workbookViewId="0">
      <selection activeCell="A3" sqref="A3:J8"/>
    </sheetView>
  </sheetViews>
  <sheetFormatPr defaultRowHeight="16.5" x14ac:dyDescent="0.3"/>
  <cols>
    <col min="1" max="2" width="9.375" bestFit="1" customWidth="1"/>
    <col min="3" max="3" width="11.25" bestFit="1" customWidth="1"/>
    <col min="4" max="4" width="13.25" bestFit="1" customWidth="1"/>
    <col min="5" max="5" width="14.625" bestFit="1" customWidth="1"/>
    <col min="6" max="6" width="11.25" bestFit="1" customWidth="1"/>
    <col min="7" max="7" width="9.125" bestFit="1" customWidth="1"/>
    <col min="8" max="8" width="11.25" bestFit="1" customWidth="1"/>
    <col min="9" max="9" width="13.25" bestFit="1" customWidth="1"/>
    <col min="10" max="10" width="9.125" bestFit="1" customWidth="1"/>
  </cols>
  <sheetData>
    <row r="1" spans="1:10" x14ac:dyDescent="0.3">
      <c r="A1" s="51" t="s">
        <v>202</v>
      </c>
    </row>
    <row r="3" spans="1:10" x14ac:dyDescent="0.3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x14ac:dyDescent="0.3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200</v>
      </c>
    </row>
    <row r="5" spans="1:10" x14ac:dyDescent="0.3">
      <c r="A5" t="s">
        <v>14</v>
      </c>
      <c r="B5" t="s">
        <v>26</v>
      </c>
      <c r="C5" t="s">
        <v>11</v>
      </c>
      <c r="D5">
        <v>49000000</v>
      </c>
      <c r="E5">
        <v>2051</v>
      </c>
      <c r="F5" t="s">
        <v>25</v>
      </c>
      <c r="G5" t="s">
        <v>13</v>
      </c>
      <c r="H5" t="s">
        <v>114</v>
      </c>
      <c r="I5">
        <v>98000</v>
      </c>
      <c r="J5" t="s">
        <v>201</v>
      </c>
    </row>
    <row r="6" spans="1:10" x14ac:dyDescent="0.3">
      <c r="A6" t="s">
        <v>17</v>
      </c>
      <c r="B6" t="s">
        <v>15</v>
      </c>
      <c r="C6" t="s">
        <v>11</v>
      </c>
      <c r="D6">
        <v>31000000</v>
      </c>
      <c r="E6">
        <v>3016</v>
      </c>
      <c r="F6" t="s">
        <v>23</v>
      </c>
      <c r="G6" t="s">
        <v>13</v>
      </c>
      <c r="H6" t="s">
        <v>114</v>
      </c>
      <c r="I6">
        <v>90000</v>
      </c>
      <c r="J6" t="s">
        <v>200</v>
      </c>
    </row>
    <row r="7" spans="1:10" x14ac:dyDescent="0.3">
      <c r="A7" t="s">
        <v>17</v>
      </c>
      <c r="B7" t="s">
        <v>26</v>
      </c>
      <c r="C7" t="s">
        <v>11</v>
      </c>
      <c r="D7">
        <v>34000000</v>
      </c>
      <c r="E7">
        <v>2496</v>
      </c>
      <c r="F7" t="s">
        <v>23</v>
      </c>
      <c r="G7" t="s">
        <v>13</v>
      </c>
      <c r="H7" t="s">
        <v>113</v>
      </c>
      <c r="I7">
        <v>90000</v>
      </c>
      <c r="J7" t="s">
        <v>201</v>
      </c>
    </row>
    <row r="8" spans="1:10" x14ac:dyDescent="0.3">
      <c r="A8" t="s">
        <v>17</v>
      </c>
      <c r="B8" t="s">
        <v>15</v>
      </c>
      <c r="C8" t="s">
        <v>11</v>
      </c>
      <c r="D8">
        <v>58000000</v>
      </c>
      <c r="E8">
        <v>4204</v>
      </c>
      <c r="F8" t="s">
        <v>25</v>
      </c>
      <c r="G8" t="s">
        <v>13</v>
      </c>
      <c r="H8" t="s">
        <v>112</v>
      </c>
      <c r="I8">
        <v>100000</v>
      </c>
      <c r="J8" t="s">
        <v>200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C5" sqref="C5:D5"/>
    </sheetView>
  </sheetViews>
  <sheetFormatPr defaultRowHeight="16.5" x14ac:dyDescent="0.3"/>
  <cols>
    <col min="1" max="1" width="11.25" bestFit="1" customWidth="1"/>
    <col min="2" max="2" width="8.5" bestFit="1" customWidth="1"/>
    <col min="3" max="4" width="16.875" bestFit="1" customWidth="1"/>
  </cols>
  <sheetData>
    <row r="1" spans="1:4" x14ac:dyDescent="0.3">
      <c r="A1" s="49" t="s">
        <v>2</v>
      </c>
      <c r="B1" t="s">
        <v>194</v>
      </c>
    </row>
    <row r="3" spans="1:4" x14ac:dyDescent="0.3">
      <c r="A3" s="49" t="s">
        <v>3</v>
      </c>
      <c r="B3" s="49" t="s">
        <v>7</v>
      </c>
      <c r="C3" t="s">
        <v>196</v>
      </c>
      <c r="D3" t="s">
        <v>197</v>
      </c>
    </row>
    <row r="4" spans="1:4" x14ac:dyDescent="0.3">
      <c r="A4" t="s">
        <v>11</v>
      </c>
      <c r="C4" s="50"/>
      <c r="D4" s="50"/>
    </row>
    <row r="5" spans="1:4" x14ac:dyDescent="0.3">
      <c r="B5" t="s">
        <v>13</v>
      </c>
      <c r="C5" s="50">
        <v>225000000</v>
      </c>
      <c r="D5" s="50">
        <v>478000</v>
      </c>
    </row>
    <row r="6" spans="1:4" x14ac:dyDescent="0.3">
      <c r="B6" t="s">
        <v>16</v>
      </c>
      <c r="C6" s="50">
        <v>142000000</v>
      </c>
      <c r="D6" s="50">
        <v>332000</v>
      </c>
    </row>
    <row r="7" spans="1:4" x14ac:dyDescent="0.3">
      <c r="B7" t="s">
        <v>19</v>
      </c>
      <c r="C7" s="50">
        <v>81000000</v>
      </c>
      <c r="D7" s="50">
        <v>237000</v>
      </c>
    </row>
    <row r="8" spans="1:4" x14ac:dyDescent="0.3">
      <c r="A8" t="s">
        <v>198</v>
      </c>
      <c r="C8" s="50">
        <v>448000000</v>
      </c>
      <c r="D8" s="50">
        <v>1047000</v>
      </c>
    </row>
    <row r="9" spans="1:4" x14ac:dyDescent="0.3">
      <c r="A9" t="s">
        <v>20</v>
      </c>
      <c r="C9" s="50"/>
      <c r="D9" s="50"/>
    </row>
    <row r="10" spans="1:4" x14ac:dyDescent="0.3">
      <c r="B10" t="s">
        <v>19</v>
      </c>
      <c r="C10" s="50">
        <v>316000000</v>
      </c>
      <c r="D10" s="50">
        <v>923000</v>
      </c>
    </row>
    <row r="11" spans="1:4" x14ac:dyDescent="0.3">
      <c r="B11" t="s">
        <v>16</v>
      </c>
      <c r="C11" s="50">
        <v>236000000</v>
      </c>
      <c r="D11" s="50">
        <v>676000</v>
      </c>
    </row>
    <row r="12" spans="1:4" x14ac:dyDescent="0.3">
      <c r="B12" t="s">
        <v>13</v>
      </c>
      <c r="C12" s="50">
        <v>70000000</v>
      </c>
      <c r="D12" s="50">
        <v>190000</v>
      </c>
    </row>
    <row r="13" spans="1:4" x14ac:dyDescent="0.3">
      <c r="A13" t="s">
        <v>199</v>
      </c>
      <c r="C13" s="50">
        <v>622000000</v>
      </c>
      <c r="D13" s="50">
        <v>1789000</v>
      </c>
    </row>
    <row r="14" spans="1:4" x14ac:dyDescent="0.3">
      <c r="A14" t="s">
        <v>195</v>
      </c>
      <c r="C14" s="50">
        <v>1070000000</v>
      </c>
      <c r="D14" s="50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tabSelected="1" workbookViewId="0">
      <selection activeCell="E14" sqref="E14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>(C4-D4)*VLOOKUP(B4,$A$14:$B$15,2,FALSE)</f>
        <v>64311</v>
      </c>
      <c r="H4" s="41"/>
      <c r="I4" s="40">
        <f>(C4-D4)*VLOOKUP(B4,$A$14:$B$15,2,FALSE)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ref="E5:E11" si="0">(C5-D5)*VLOOKUP(B5,$A$14:$B$15,2,FALSE)</f>
        <v>158920</v>
      </c>
      <c r="G5" s="58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8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8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8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8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8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8"/>
      <c r="H11" s="41">
        <v>13</v>
      </c>
      <c r="I11" s="40">
        <v>61983</v>
      </c>
    </row>
    <row r="12" spans="1:9" x14ac:dyDescent="0.3">
      <c r="G12" s="58"/>
      <c r="H12" s="41">
        <v>15</v>
      </c>
      <c r="I12" s="40">
        <v>61401</v>
      </c>
    </row>
    <row r="13" spans="1:9" x14ac:dyDescent="0.3">
      <c r="A13" s="53" t="s">
        <v>133</v>
      </c>
      <c r="B13" s="54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60EF12FB-0734-4E82-974D-884CE60D8591}">
      <formula1>AND(MONTH(A4)&gt;=4, 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M15" sqref="M15"/>
    </sheetView>
  </sheetViews>
  <sheetFormatPr defaultRowHeight="16.5" x14ac:dyDescent="0.3"/>
  <sheetData>
    <row r="1" spans="1:3" ht="20.25" x14ac:dyDescent="0.3">
      <c r="A1" s="59" t="s">
        <v>140</v>
      </c>
      <c r="B1" s="59"/>
      <c r="C1" s="59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zoomScale="130" zoomScaleNormal="130" workbookViewId="0">
      <selection activeCell="H11" sqref="H11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60" t="s">
        <v>145</v>
      </c>
      <c r="B1" s="60"/>
      <c r="C1" s="60"/>
      <c r="D1" s="60"/>
      <c r="E1" s="60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52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52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52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52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52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52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52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52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52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52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52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52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{C68D824A-36B2-41CA-BB01-E8DEF7343CE2}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{A16A005C-3D05-4DC1-A2BE-1FCD6D40A506}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9525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6</xdr:col>
                    <xdr:colOff>838200</xdr:colOff>
                    <xdr:row>7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68D824A-36B2-41CA-BB01-E8DEF7343CE2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A16A005C-3D05-4DC1-A2BE-1FCD6D40A506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K13" sqref="K13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김다솜</cp:lastModifiedBy>
  <cp:lastPrinted>2025-03-08T15:38:57Z</cp:lastPrinted>
  <dcterms:created xsi:type="dcterms:W3CDTF">2023-07-14T11:40:39Z</dcterms:created>
  <dcterms:modified xsi:type="dcterms:W3CDTF">2025-03-12T04:23:18Z</dcterms:modified>
</cp:coreProperties>
</file>