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F:\82103\바탕화면\기본모의고사\"/>
    </mc:Choice>
  </mc:AlternateContent>
  <xr:revisionPtr revIDLastSave="0" documentId="13_ncr:1_{F7C515FB-E30E-4694-AA91-03D7A468FF9B}" xr6:coauthVersionLast="47" xr6:coauthVersionMax="47" xr10:uidLastSave="{00000000-0000-0000-0000-000000000000}"/>
  <bookViews>
    <workbookView xWindow="-108" yWindow="-108" windowWidth="23256" windowHeight="12456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14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I17" i="2"/>
  <c r="I16" i="2"/>
  <c r="I15" i="2"/>
  <c r="I14" i="2"/>
  <c r="I13" i="2"/>
  <c r="I12" i="2"/>
  <c r="I11" i="2"/>
  <c r="I10" i="2"/>
  <c r="I9" i="2"/>
  <c r="E4" i="2" a="1"/>
  <c r="E4" i="2" s="1"/>
  <c r="B4" i="2" a="1"/>
  <c r="B4" i="2" s="1"/>
  <c r="B5" i="2" a="1"/>
  <c r="B5" i="2" s="1"/>
  <c r="B3" i="2" a="1"/>
  <c r="B3" i="2" s="1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 s="1"/>
  <c r="E5" i="2" a="1"/>
  <c r="E5" i="2" s="1"/>
  <c r="E6" i="2" a="1"/>
  <c r="E6" i="2" s="1"/>
  <c r="A22" i="1"/>
  <c r="J4" i="5"/>
  <c r="J5" i="5"/>
  <c r="J6" i="5"/>
  <c r="J7" i="5"/>
  <c r="J8" i="5"/>
  <c r="J9" i="5"/>
  <c r="J10" i="5"/>
  <c r="J11" i="5"/>
  <c r="J12" i="5"/>
  <c r="J13" i="5"/>
  <c r="F25" i="2" a="1"/>
  <c r="F26" i="2" a="1"/>
  <c r="F27" i="2" a="1"/>
  <c r="F22" i="2" a="1"/>
  <c r="F23" i="2" a="1"/>
  <c r="F24" i="2" a="1"/>
  <c r="F21" i="2" a="1"/>
  <c r="F24" i="2" l="1"/>
  <c r="F23" i="2"/>
  <c r="F22" i="2"/>
  <c r="F27" i="2"/>
  <c r="F26" i="2"/>
  <c r="F25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1062A1-0B8A-4595-A645-CE68A4B9175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FF137A5-D359-48F3-B6EE-4E53FBB0589E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F:\82103\바탕화면\길벗컴활1급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<sst xmlns="http://schemas.openxmlformats.org/spreadsheetml/2006/main" count="280" uniqueCount="184">
  <si>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</si>
  <si>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</si>
  <si>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</si>
  <si>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</si>
  <si>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</si>
  <si>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</si>
  <si>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</si>
  <si>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</si>
  <si>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</si>
  <si>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</si>
  <si>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</si>
  <si>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</si>
  <si>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</si>
  <si>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</si>
  <si>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</si>
  <si>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</si>
  <si>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</si>
  <si>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</si>
  <si>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</si>
  <si>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</si>
  <si>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</si>
  <si>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</si>
  <si>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</si>
  <si>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</si>
  <si>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</si>
  <si>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</si>
  <si>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</si>
  <si>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</si>
  <si>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</si>
  <si>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</si>
  <si>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</si>
  <si>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</si>
  <si>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</si>
  <si>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</si>
  <si>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</si>
  <si>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</si>
  <si>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</si>
  <si>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</si>
  <si>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</si>
  <si>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</si>
  <si>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</si>
  <si>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</si>
  <si>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</si>
  <si>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</si>
  <si>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</si>
  <si>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</si>
  <si>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</si>
  <si>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</si>
  <si>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</si>
  <si>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</si>
  <si>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</si>
  <si>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</si>
  <si>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</si>
  <si>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</si>
  <si>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</si>
  <si>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</si>
  <si>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</si>
  <si>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</si>
  <si>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</si>
  <si>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</si>
  <si>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</si>
  <si>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</si>
  <si>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</si>
  <si>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</si>
  <si>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</si>
  <si>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</si>
  <si>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</si>
  <si>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</si>
  <si>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</si>
  <si>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</si>
  <si>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</si>
  <si>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</si>
  <si>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</si>
  <si>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</si>
  <si>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</si>
  <si>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</si>
  <si>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</si>
  <si>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</si>
  <si>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</si>
  <si>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</si>
  <si>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</si>
  <si>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</si>
  <si>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</si>
  <si>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</si>
  <si>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</si>
  <si>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</si>
  <si>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</si>
  <si>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</si>
  <si>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</si>
  <si>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</si>
  <si>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</si>
  <si>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</si>
  <si>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</si>
  <si>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</si>
  <si>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</si>
  <si>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</si>
  <si>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</si>
  <si>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</si>
  <si>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</si>
  <si>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</si>
  <si>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</si>
  <si>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</si>
  <si>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</si>
  <si>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</si>
  <si>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</si>
  <si>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</si>
  <si>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</si>
  <si>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</si>
  <si>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</si>
  <si>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</si>
  <si>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</si>
  <si>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</si>
  <si>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</si>
  <si>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</si>
  <si>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</si>
  <si>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</si>
  <si>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</si>
  <si>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</si>
  <si>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</si>
  <si>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</si>
  <si>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</si>
  <si>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</si>
  <si>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</si>
  <si>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</si>
  <si>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</si>
  <si>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</si>
  <si>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</si>
  <si>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</si>
  <si>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</si>
  <si>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</si>
  <si>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</si>
  <si>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</si>
  <si>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</si>
  <si>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</si>
  <si>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</si>
  <si>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</si>
  <si>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</si>
  <si>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</si>
  <si>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</si>
  <si>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</si>
  <si>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</si>
  <si>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</si>
  <si>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가전쇼핑몰</t>
  </si>
  <si>
    <t>쇼핑몰</t>
  </si>
  <si>
    <t>여행정보몰</t>
  </si>
  <si>
    <t>예술쇼핑몰</t>
  </si>
  <si>
    <t>음악쇼핑몰</t>
  </si>
  <si>
    <t>종합쇼핑몰</t>
  </si>
  <si>
    <t>04월</t>
  </si>
  <si>
    <t>05월</t>
  </si>
  <si>
    <t>개설일(월)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</si>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</sst>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  <numFmt numFmtId="180" formatCode="[Red][&gt;=1]&quot;●&quot;;[=0]&quot;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180" fontId="0" fillId="0" borderId="1" xfId="3" applyNumberFormat="1" applyFont="1" applyBorder="1" applyAlignment="1">
      <alignment horizontal="center" vertical="center"/>
    </xf>
    <xf numFmtId="180" fontId="2" fillId="0" borderId="1" xfId="3" applyNumberFormat="1" applyBorder="1" applyAlignment="1">
      <alignment horizontal="center" vertical="center"/>
    </xf>
    <xf numFmtId="177" fontId="7" fillId="0" borderId="1" xfId="1" applyNumberFormat="1" applyFont="1" applyBorder="1">
      <alignment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2">
    <dxf>
      <font>
        <b/>
        <i val="0"/>
        <u val="double"/>
        <color rgb="FF00B050"/>
      </font>
    </dxf>
    <dxf>
      <numFmt numFmtId="178" formatCode="#,###;\-#,###;&quot;*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4-4DB3-8F05-4E0AAE25BE11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4-4DB3-8F05-4E0AAE25B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7620</xdr:colOff>
          <xdr:row>2</xdr:row>
          <xdr:rowOff>7620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205740</xdr:rowOff>
        </xdr:from>
        <xdr:to>
          <xdr:col>7</xdr:col>
          <xdr:colOff>419100</xdr:colOff>
          <xdr:row>1</xdr:row>
          <xdr:rowOff>259080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지후" refreshedDate="45672.034661921294" backgroundQuery="1" createdVersion="8" refreshedVersion="8" minRefreshableVersion="3" recordCount="0" supportSubquery="1" supportAdvancedDrill="1" xr:uid="{030A2F12-A950-47BD-A52C-395E603F703A}">
  <cacheSource type="external" connectionId="1"/>
  <cacheFields count="5"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Measures].[평균: 운영비총액]" caption="평균: 운영비총액" numFmtId="0" hierarchy="13" level="32767"/>
    <cacheField name="[Measures].[평균: 판매매출액]" caption="평균: 판매매출액" numFmtId="0" hierarchy="14" level="32767"/>
    <cacheField name="[Measures].[평균: 순이익]" caption="평균: 순이익" numFmtId="0" hierarchy="15" level="32767"/>
  </cacheFields>
  <cacheHierarchies count="16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쇼핑몰]" caption="개수: 쇼핑몰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8B3927-557C-46A8-B3AC-51E289C4FBB4}" name="피벗 테이블2" cacheId="140" applyNumberFormats="0" applyBorderFormats="0" applyFontFormats="0" applyPatternFormats="0" applyAlignmentFormats="0" applyWidthHeightFormats="1" dataCaption="값" missingCaption="*" updatedVersion="8" minRefreshableVersion="3" useAutoFormatting="1" subtotalHiddenItems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howAll="0" dataSourceSort="1" defaultSubtotal="0" defaultAttributeDrillState="1">
      <items count="2">
        <item x="0"/>
        <item x="1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</pivotFields>
  <rowFields count="2">
    <field x="1"/>
    <field x="0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/>
    <dataField name="평균: 판매매출액" fld="3" subtotal="average" baseField="1" baseItem="0"/>
    <dataField name="평균: 순이익" fld="4" subtotal="average" baseField="1" baseItem="0"/>
  </dataFields>
  <formats count="1">
    <format dxfId="1">
      <pivotArea outline="0" collapsedLevelsAreSubtotals="1" fieldPosition="0"/>
    </format>
  </format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41"/>
  <sheetViews>
    <sheetView workbookViewId="0">
      <selection activeCell="K7" sqref="K7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0" t="s">
        <v>1</v>
      </c>
      <c r="B2" s="20"/>
      <c r="C2" s="20"/>
      <c r="D2" s="20"/>
      <c r="E2" s="20"/>
      <c r="F2" s="20"/>
      <c r="G2" s="20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8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8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8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8">
      <c r="A21" s="27" t="s">
        <v>140</v>
      </c>
    </row>
    <row r="22" spans="1:8">
      <c r="A22" t="b">
        <f>OR(LEFT(A5,1)="장",B5="인사부",F5&gt;=90)</f>
        <v>0</v>
      </c>
    </row>
    <row r="23" spans="1:8">
      <c r="A23" s="31"/>
      <c r="B23" s="31"/>
      <c r="C23" s="31"/>
      <c r="D23" s="31"/>
      <c r="E23" s="31"/>
      <c r="F23" s="31"/>
      <c r="G23" s="31"/>
      <c r="H23" s="31"/>
    </row>
    <row r="24" spans="1:8">
      <c r="A24" s="3" t="s">
        <v>137</v>
      </c>
      <c r="B24" s="3" t="s">
        <v>3</v>
      </c>
      <c r="C24" s="3" t="s">
        <v>135</v>
      </c>
      <c r="D24" s="28"/>
      <c r="E24" s="28"/>
      <c r="F24" s="28"/>
      <c r="G24" s="28"/>
      <c r="H24" s="31"/>
    </row>
    <row r="25" spans="1:8">
      <c r="A25" s="1" t="s">
        <v>10</v>
      </c>
      <c r="B25" s="1" t="s">
        <v>11</v>
      </c>
      <c r="C25" s="1">
        <v>70</v>
      </c>
      <c r="D25" s="29"/>
      <c r="E25" s="29"/>
      <c r="F25" s="29"/>
      <c r="G25" s="29"/>
      <c r="H25" s="31"/>
    </row>
    <row r="26" spans="1:8">
      <c r="A26" s="1" t="s">
        <v>13</v>
      </c>
      <c r="B26" s="1" t="s">
        <v>11</v>
      </c>
      <c r="C26" s="1">
        <v>76.7</v>
      </c>
      <c r="D26" s="29"/>
      <c r="E26" s="29"/>
      <c r="F26" s="29"/>
      <c r="G26" s="29"/>
      <c r="H26" s="31"/>
    </row>
    <row r="27" spans="1:8">
      <c r="A27" s="4" t="s">
        <v>21</v>
      </c>
      <c r="B27" s="1" t="s">
        <v>6</v>
      </c>
      <c r="C27" s="1">
        <v>73</v>
      </c>
      <c r="D27" s="29"/>
      <c r="E27" s="29"/>
      <c r="F27" s="29"/>
      <c r="G27" s="29"/>
      <c r="H27" s="31"/>
    </row>
    <row r="28" spans="1:8">
      <c r="A28" s="4" t="s">
        <v>23</v>
      </c>
      <c r="B28" s="1" t="s">
        <v>17</v>
      </c>
      <c r="C28" s="1">
        <v>73</v>
      </c>
      <c r="D28" s="29"/>
      <c r="E28" s="29"/>
      <c r="F28" s="29"/>
      <c r="G28" s="29"/>
      <c r="H28" s="31"/>
    </row>
    <row r="29" spans="1:8">
      <c r="A29" s="4" t="s">
        <v>25</v>
      </c>
      <c r="B29" s="1" t="s">
        <v>17</v>
      </c>
      <c r="C29" s="1">
        <v>90</v>
      </c>
      <c r="D29" s="29"/>
      <c r="E29" s="29"/>
      <c r="F29" s="29"/>
      <c r="G29" s="29"/>
      <c r="H29" s="31"/>
    </row>
    <row r="30" spans="1:8">
      <c r="A30" s="4" t="s">
        <v>26</v>
      </c>
      <c r="B30" s="1" t="s">
        <v>9</v>
      </c>
      <c r="C30" s="1">
        <v>90.3</v>
      </c>
      <c r="D30" s="29"/>
      <c r="E30" s="29"/>
      <c r="F30" s="29"/>
      <c r="G30" s="29"/>
      <c r="H30" s="31"/>
    </row>
    <row r="31" spans="1:8">
      <c r="A31" s="1" t="s">
        <v>18</v>
      </c>
      <c r="B31" s="1" t="s">
        <v>11</v>
      </c>
      <c r="C31" s="1">
        <v>88.3</v>
      </c>
      <c r="D31" s="29"/>
      <c r="E31" s="29"/>
      <c r="F31" s="29"/>
      <c r="G31" s="29"/>
      <c r="H31" s="31"/>
    </row>
    <row r="32" spans="1:8">
      <c r="A32" s="30"/>
      <c r="B32" s="29"/>
      <c r="C32" s="29"/>
      <c r="D32" s="29"/>
      <c r="E32" s="29"/>
      <c r="F32" s="29"/>
      <c r="G32" s="29"/>
      <c r="H32" s="31"/>
    </row>
    <row r="33" spans="1:8">
      <c r="A33" s="30"/>
      <c r="B33" s="29"/>
      <c r="C33" s="29"/>
      <c r="D33" s="29"/>
      <c r="E33" s="29"/>
      <c r="F33" s="29"/>
      <c r="G33" s="29"/>
      <c r="H33" s="31"/>
    </row>
    <row r="34" spans="1:8">
      <c r="A34" s="30"/>
      <c r="B34" s="29"/>
      <c r="C34" s="29"/>
      <c r="D34" s="29"/>
      <c r="E34" s="29"/>
      <c r="F34" s="29"/>
      <c r="G34" s="29"/>
      <c r="H34" s="31"/>
    </row>
    <row r="35" spans="1:8">
      <c r="A35" s="30"/>
      <c r="B35" s="29"/>
      <c r="C35" s="29"/>
      <c r="D35" s="29"/>
      <c r="E35" s="29"/>
      <c r="F35" s="29"/>
      <c r="G35" s="29"/>
      <c r="H35" s="31"/>
    </row>
    <row r="36" spans="1:8">
      <c r="A36" s="30"/>
      <c r="B36" s="29"/>
      <c r="C36" s="29"/>
      <c r="D36" s="29"/>
      <c r="E36" s="29"/>
      <c r="F36" s="29"/>
      <c r="G36" s="29"/>
      <c r="H36" s="31"/>
    </row>
    <row r="37" spans="1:8">
      <c r="A37" s="29"/>
      <c r="B37" s="29"/>
      <c r="C37" s="29"/>
      <c r="D37" s="29"/>
      <c r="E37" s="29"/>
      <c r="F37" s="29"/>
      <c r="G37" s="29"/>
      <c r="H37" s="31"/>
    </row>
    <row r="38" spans="1:8">
      <c r="A38" s="29"/>
      <c r="B38" s="29"/>
      <c r="C38" s="29"/>
      <c r="D38" s="29"/>
      <c r="E38" s="29"/>
      <c r="F38" s="29"/>
      <c r="G38" s="29"/>
      <c r="H38" s="31"/>
    </row>
    <row r="39" spans="1:8">
      <c r="A39" s="29"/>
      <c r="B39" s="29"/>
      <c r="C39" s="29"/>
      <c r="D39" s="29"/>
      <c r="E39" s="29"/>
      <c r="F39" s="29"/>
      <c r="G39" s="29"/>
      <c r="H39" s="31"/>
    </row>
    <row r="40" spans="1:8">
      <c r="A40" s="31"/>
      <c r="B40" s="31"/>
      <c r="C40" s="31"/>
      <c r="D40" s="31"/>
      <c r="E40" s="31"/>
      <c r="F40" s="31"/>
      <c r="G40" s="31"/>
      <c r="H40" s="31"/>
    </row>
    <row r="41" spans="1:8">
      <c r="A41" s="31"/>
      <c r="B41" s="31"/>
      <c r="C41" s="31"/>
      <c r="D41" s="31"/>
      <c r="E41" s="31"/>
      <c r="F41" s="31"/>
      <c r="G41" s="31"/>
      <c r="H41" s="31"/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7" workbookViewId="0">
      <selection activeCell="J32" sqref="J32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1" t="s">
        <v>27</v>
      </c>
      <c r="E2" s="23" t="s">
        <v>29</v>
      </c>
      <c r="F2" s="24"/>
      <c r="G2" s="25"/>
    </row>
    <row r="3" spans="1:10">
      <c r="A3" s="1" t="s">
        <v>30</v>
      </c>
      <c r="B3" s="7" cm="1">
        <f t="array" ref="B3">SUM(($C$9:$C$17=A3)*$D$9:$D$17)</f>
        <v>8750000</v>
      </c>
      <c r="D3" s="22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 cm="1">
        <f t="array" ref="B4">SUM(($C$9:$C$17=A4)*$D$9:$D$17)</f>
        <v>4450000</v>
      </c>
      <c r="D4" s="6" t="s">
        <v>30</v>
      </c>
      <c r="E4" s="8" cm="1">
        <f t="array" ref="E4">MAX(($C$9:$C$17=$D4)*(RIGHT($B$9:$B$17,2)=E$3)*$D$9:$D$17)</f>
        <v>1550000</v>
      </c>
      <c r="F4" s="8" cm="1">
        <f t="array" ref="F4">MAX(($C$9:$C$17=$D4)*(RIGHT($B$9:$B$17,2)=F$3)*$D$9:$D$17)</f>
        <v>2150000</v>
      </c>
      <c r="G4" s="8" cm="1">
        <f t="array" ref="G4">MAX(($C$9:$C$17=$D4)*(RIGHT($B$9:$B$17,2)=G$3)*$D$9:$D$17)</f>
        <v>2750000</v>
      </c>
    </row>
    <row r="5" spans="1:10">
      <c r="A5" s="1" t="s">
        <v>35</v>
      </c>
      <c r="B5" s="7" cm="1">
        <f t="array" ref="B5">SUM(($C$9:$C$17=A5)*$D$9:$D$17)</f>
        <v>3870000</v>
      </c>
      <c r="D5" s="6" t="s">
        <v>34</v>
      </c>
      <c r="E5" s="8" cm="1">
        <f t="array" ref="E5">MAX(($C$9:$C$17=$D5)*(RIGHT($B$9:$B$17,2)=E$3)*$D$9:$D$17)</f>
        <v>1250000</v>
      </c>
      <c r="F5" s="8" cm="1">
        <f t="array" ref="F5">MAX(($C$9:$C$17=$D5)*(RIGHT($B$9:$B$17,2)=F$3)*$D$9:$D$17)</f>
        <v>1970000</v>
      </c>
      <c r="G5" s="8" cm="1">
        <f t="array" ref="G5">MAX(($C$9:$C$17=$D5)*(RIGHT($B$9:$B$17,2)=G$3)*$D$9:$D$17)</f>
        <v>1230000</v>
      </c>
    </row>
    <row r="6" spans="1:10">
      <c r="D6" s="6" t="s">
        <v>35</v>
      </c>
      <c r="E6" s="8" cm="1">
        <f t="array" ref="E6">MAX(($C$9:$C$17=$D6)*(RIGHT($B$9:$B$17,2)=E$3)*$D$9:$D$17)</f>
        <v>1560000</v>
      </c>
      <c r="F6" s="8" cm="1">
        <f t="array" ref="F6">MAX(($C$9:$C$17=$D6)*(RIGHT($B$9:$B$17,2)=F$3)*$D$9:$D$17)</f>
        <v>2310000</v>
      </c>
      <c r="G6" s="8" cm="1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19">
        <f>PMT(F9/12,G9*12,-E9)</f>
        <v>322671.87193837482</v>
      </c>
      <c r="I9" s="19">
        <f>ROUND(FV(F9/12,G9*12,-D9*0.3),-3)</f>
        <v>19429000</v>
      </c>
      <c r="J9" s="19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19">
        <f t="shared" ref="H10:H17" si="0">PMT(F10/12,G10*12,-E10)</f>
        <v>439579.43615004799</v>
      </c>
      <c r="I10" s="19">
        <f t="shared" ref="I10:I17" si="1">ROUND(FV(F10/12,G10*12,-D10*0.3),-3)</f>
        <v>4712000</v>
      </c>
      <c r="J10" s="19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19">
        <f t="shared" si="0"/>
        <v>849881.78845073108</v>
      </c>
      <c r="I11" s="19">
        <f t="shared" si="1"/>
        <v>53664000</v>
      </c>
      <c r="J11" s="19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19">
        <f t="shared" si="0"/>
        <v>645343.74387674965</v>
      </c>
      <c r="I12" s="19">
        <f t="shared" si="1"/>
        <v>19554000</v>
      </c>
      <c r="J12" s="19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19">
        <f t="shared" si="0"/>
        <v>1062352.2355634137</v>
      </c>
      <c r="I13" s="19">
        <f t="shared" si="1"/>
        <v>53432000</v>
      </c>
      <c r="J13" s="19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19">
        <f t="shared" si="0"/>
        <v>263747.66169002879</v>
      </c>
      <c r="I14" s="19">
        <f t="shared" si="1"/>
        <v>4637000</v>
      </c>
      <c r="J14" s="19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19">
        <f t="shared" si="0"/>
        <v>645343.74387674965</v>
      </c>
      <c r="I15" s="19">
        <f t="shared" si="1"/>
        <v>26949000</v>
      </c>
      <c r="J15" s="19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19">
        <f t="shared" si="0"/>
        <v>1162082.8818820135</v>
      </c>
      <c r="I16" s="19">
        <f t="shared" si="1"/>
        <v>71482000</v>
      </c>
      <c r="J16" s="19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19">
        <f t="shared" si="0"/>
        <v>1062352.2355634137</v>
      </c>
      <c r="I17" s="19">
        <f t="shared" si="1"/>
        <v>63886000</v>
      </c>
      <c r="J17" s="19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IF((YEAR(TODAY())-YEAR(B21))&gt;=10,150000,50000)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IF((YEAR(TODAY())-YEAR(B22))&gt;=10,150000,50000)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38" t="str">
        <f>TRUNC((C31-F31)/100)&amp;"("&amp;IFERROR(REPT("▶",(C31-F31)/100),REPT("◁",ABS((C31-F31)/100))&amp;")")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38" t="str">
        <f t="shared" ref="G32:G38" si="4">TRUNC((C32-F32)/100)&amp;"("&amp;IFERROR(REPT("▶",(C32-F32)/100),REPT("◁",ABS((C32-F32)/100))&amp;")")</f>
        <v>1(▶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38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38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38" t="str">
        <f t="shared" si="4"/>
        <v>2(▶▶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38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38" t="str">
        <f t="shared" si="4"/>
        <v>1(▶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38" t="str">
        <f t="shared" si="4"/>
        <v>4(▶▶▶▶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J9" sqref="J9"/>
    </sheetView>
  </sheetViews>
  <sheetFormatPr defaultRowHeight="17.399999999999999"/>
  <cols>
    <col min="1" max="1" width="15.09765625" bestFit="1" customWidth="1"/>
    <col min="2" max="2" width="10.3984375" bestFit="1" customWidth="1"/>
    <col min="3" max="4" width="15.5" bestFit="1" customWidth="1"/>
    <col min="5" max="6" width="11.59765625" bestFit="1" customWidth="1"/>
  </cols>
  <sheetData>
    <row r="2" spans="1:5">
      <c r="A2" s="32" t="s">
        <v>150</v>
      </c>
      <c r="B2" s="32" t="s">
        <v>143</v>
      </c>
      <c r="C2" t="s">
        <v>151</v>
      </c>
      <c r="D2" t="s">
        <v>152</v>
      </c>
      <c r="E2" t="s">
        <v>153</v>
      </c>
    </row>
    <row r="3" spans="1:5">
      <c r="A3" t="s">
        <v>148</v>
      </c>
      <c r="B3" t="s">
        <v>146</v>
      </c>
      <c r="C3" s="33">
        <v>1217947.5</v>
      </c>
      <c r="D3" s="33">
        <v>4844359.5</v>
      </c>
      <c r="E3" s="33">
        <v>3626412</v>
      </c>
    </row>
    <row r="4" spans="1:5">
      <c r="B4" t="s">
        <v>147</v>
      </c>
      <c r="C4" s="33">
        <v>778222.33333333337</v>
      </c>
      <c r="D4" s="33">
        <v>3904634.3333333335</v>
      </c>
      <c r="E4" s="33">
        <v>3126412</v>
      </c>
    </row>
    <row r="5" spans="1:5">
      <c r="A5" t="s">
        <v>149</v>
      </c>
      <c r="B5" t="s">
        <v>142</v>
      </c>
      <c r="C5" s="33">
        <v>906466.33333333337</v>
      </c>
      <c r="D5" s="33">
        <v>628998</v>
      </c>
      <c r="E5" s="33">
        <v>-277468.33333333331</v>
      </c>
    </row>
    <row r="6" spans="1:5">
      <c r="B6" t="s">
        <v>144</v>
      </c>
      <c r="C6" s="33">
        <v>447778</v>
      </c>
      <c r="D6" s="33">
        <v>532342.5</v>
      </c>
      <c r="E6" s="33">
        <v>84564.5</v>
      </c>
    </row>
    <row r="7" spans="1:5">
      <c r="B7" t="s">
        <v>145</v>
      </c>
      <c r="C7" s="33">
        <v>408779</v>
      </c>
      <c r="D7" s="33">
        <v>0</v>
      </c>
      <c r="E7" s="33">
        <v>-408779</v>
      </c>
    </row>
    <row r="8" spans="1:5">
      <c r="B8" t="s">
        <v>146</v>
      </c>
      <c r="C8" s="33">
        <v>1019134</v>
      </c>
      <c r="D8" s="33">
        <v>3350381.6666666665</v>
      </c>
      <c r="E8" s="33">
        <v>2331247.6666666665</v>
      </c>
    </row>
    <row r="9" spans="1:5">
      <c r="B9" t="s">
        <v>147</v>
      </c>
      <c r="C9" s="33">
        <v>767377</v>
      </c>
      <c r="D9" s="33">
        <v>822620.66666666663</v>
      </c>
      <c r="E9" s="33">
        <v>55243.666666666664</v>
      </c>
    </row>
    <row r="10" spans="1:5">
      <c r="A10" t="s">
        <v>141</v>
      </c>
      <c r="C10" s="33">
        <v>822798</v>
      </c>
      <c r="D10" s="33">
        <v>1967058.5</v>
      </c>
      <c r="E10" s="33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M7" sqref="M7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173</v>
      </c>
      <c r="B4" t="s">
        <v>174</v>
      </c>
      <c r="C4" t="s">
        <v>169</v>
      </c>
      <c r="D4" t="s">
        <v>170</v>
      </c>
      <c r="E4">
        <v>30</v>
      </c>
      <c r="F4" s="34">
        <v>1450000</v>
      </c>
      <c r="G4" s="35">
        <v>0.1</v>
      </c>
      <c r="H4" s="34">
        <v>290000</v>
      </c>
      <c r="I4" s="34">
        <v>1740000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4">
        <v>1450000</v>
      </c>
      <c r="G5" s="35">
        <v>7.0000000000000007E-2</v>
      </c>
      <c r="H5" s="34">
        <v>246500</v>
      </c>
      <c r="I5" s="34">
        <v>1696500</v>
      </c>
    </row>
    <row r="6" spans="1:9">
      <c r="A6" t="s">
        <v>161</v>
      </c>
      <c r="B6" t="s">
        <v>162</v>
      </c>
      <c r="C6" t="s">
        <v>163</v>
      </c>
      <c r="D6" t="s">
        <v>164</v>
      </c>
      <c r="E6">
        <v>25</v>
      </c>
      <c r="F6" s="34">
        <v>1350000</v>
      </c>
      <c r="G6" s="35">
        <v>7.0000000000000007E-2</v>
      </c>
      <c r="H6" s="34">
        <v>229500</v>
      </c>
      <c r="I6" s="34">
        <v>1579500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24</v>
      </c>
      <c r="F7" s="34">
        <v>1450000</v>
      </c>
      <c r="G7" s="35">
        <v>7.0000000000000007E-2</v>
      </c>
      <c r="H7" s="34">
        <v>246500</v>
      </c>
      <c r="I7" s="34">
        <v>1696500</v>
      </c>
    </row>
    <row r="8" spans="1:9">
      <c r="A8" t="s">
        <v>175</v>
      </c>
      <c r="B8" t="s">
        <v>176</v>
      </c>
      <c r="C8" t="s">
        <v>163</v>
      </c>
      <c r="D8" t="s">
        <v>164</v>
      </c>
      <c r="E8">
        <v>20</v>
      </c>
      <c r="F8" s="34">
        <v>1350000</v>
      </c>
      <c r="G8" s="35">
        <v>7.0000000000000007E-2</v>
      </c>
      <c r="H8" s="34">
        <v>229500</v>
      </c>
      <c r="I8" s="34">
        <v>1579500</v>
      </c>
    </row>
    <row r="9" spans="1:9">
      <c r="A9" t="s">
        <v>177</v>
      </c>
      <c r="B9" t="s">
        <v>178</v>
      </c>
      <c r="C9" t="s">
        <v>179</v>
      </c>
      <c r="D9" t="s">
        <v>180</v>
      </c>
      <c r="E9">
        <v>18</v>
      </c>
      <c r="F9" s="34">
        <v>1200000</v>
      </c>
      <c r="G9" s="35">
        <v>0.05</v>
      </c>
      <c r="H9" s="34">
        <v>180000</v>
      </c>
      <c r="I9" s="34">
        <v>1380000</v>
      </c>
    </row>
    <row r="10" spans="1:9">
      <c r="A10" t="s">
        <v>181</v>
      </c>
      <c r="B10" t="s">
        <v>182</v>
      </c>
      <c r="C10" t="s">
        <v>179</v>
      </c>
      <c r="D10" t="s">
        <v>180</v>
      </c>
      <c r="E10">
        <v>15</v>
      </c>
      <c r="F10" s="34">
        <v>1200000</v>
      </c>
      <c r="G10" s="35">
        <v>0.05</v>
      </c>
      <c r="H10" s="34">
        <v>180000</v>
      </c>
      <c r="I10" s="34">
        <v>1380000</v>
      </c>
    </row>
    <row r="11" spans="1:9">
      <c r="A11" t="s">
        <v>165</v>
      </c>
      <c r="B11" t="s">
        <v>166</v>
      </c>
      <c r="C11" t="s">
        <v>163</v>
      </c>
      <c r="D11" t="s">
        <v>164</v>
      </c>
      <c r="E11">
        <v>10</v>
      </c>
      <c r="F11" s="34">
        <v>1350000</v>
      </c>
      <c r="G11" s="35">
        <v>0.05</v>
      </c>
      <c r="H11" s="34">
        <v>202500</v>
      </c>
      <c r="I11" s="34">
        <v>1552500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4">
        <v>1200000</v>
      </c>
      <c r="G12" s="35">
        <v>0.03</v>
      </c>
      <c r="H12" s="34">
        <v>156000</v>
      </c>
      <c r="I12" s="34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255417E-FB23-4394-9AE0-443D0CEF02D9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12" workbookViewId="0">
      <selection activeCell="K21" sqref="K21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0" t="s">
        <v>81</v>
      </c>
      <c r="C1" s="20"/>
      <c r="D1" s="20"/>
      <c r="E1" s="20"/>
      <c r="F1" s="20"/>
      <c r="G1" s="20"/>
      <c r="H1" s="20"/>
      <c r="I1" s="20"/>
      <c r="J1" s="20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8" sqref="N8"/>
    </sheetView>
  </sheetViews>
  <sheetFormatPr defaultRowHeight="17.399999999999999"/>
  <cols>
    <col min="2" max="11" width="5.59765625" customWidth="1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>
      <c r="A2" s="13" t="s">
        <v>116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26" t="s">
        <v>117</v>
      </c>
      <c r="B4" s="26" t="s">
        <v>118</v>
      </c>
      <c r="C4" s="26"/>
      <c r="D4" s="26"/>
      <c r="E4" s="26"/>
      <c r="F4" s="26"/>
      <c r="G4" s="26"/>
      <c r="H4" s="26"/>
      <c r="I4" s="26"/>
      <c r="J4" s="26"/>
      <c r="K4" s="26"/>
    </row>
    <row r="5" spans="1:11">
      <c r="A5" s="26"/>
      <c r="B5" s="15">
        <v>0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  <c r="I5" s="15">
        <v>7</v>
      </c>
      <c r="J5" s="15">
        <v>8</v>
      </c>
      <c r="K5" s="15">
        <v>9</v>
      </c>
    </row>
    <row r="6" spans="1:11">
      <c r="A6" s="15">
        <v>7570</v>
      </c>
      <c r="B6" s="36">
        <v>1</v>
      </c>
      <c r="C6" s="37">
        <v>0</v>
      </c>
      <c r="D6" s="37">
        <v>1</v>
      </c>
      <c r="E6" s="37">
        <v>0</v>
      </c>
      <c r="F6" s="37">
        <v>1</v>
      </c>
      <c r="G6" s="37">
        <v>0</v>
      </c>
      <c r="H6" s="37">
        <v>1</v>
      </c>
      <c r="I6" s="37">
        <v>0</v>
      </c>
      <c r="J6" s="37">
        <v>1</v>
      </c>
      <c r="K6" s="37">
        <v>0</v>
      </c>
    </row>
    <row r="7" spans="1:11">
      <c r="A7" s="15">
        <v>4889</v>
      </c>
      <c r="B7" s="37">
        <v>0</v>
      </c>
      <c r="C7" s="37">
        <v>1</v>
      </c>
      <c r="D7" s="37">
        <v>0</v>
      </c>
      <c r="E7" s="37">
        <v>1</v>
      </c>
      <c r="F7" s="37">
        <v>0</v>
      </c>
      <c r="G7" s="37">
        <v>1</v>
      </c>
      <c r="H7" s="37">
        <v>0</v>
      </c>
      <c r="I7" s="37">
        <v>1</v>
      </c>
      <c r="J7" s="37">
        <v>0</v>
      </c>
      <c r="K7" s="37">
        <v>1</v>
      </c>
    </row>
    <row r="8" spans="1:11">
      <c r="A8" s="15">
        <v>5076</v>
      </c>
      <c r="B8" s="37">
        <v>1</v>
      </c>
      <c r="C8" s="37">
        <v>0</v>
      </c>
      <c r="D8" s="37">
        <v>1</v>
      </c>
      <c r="E8" s="37">
        <v>0</v>
      </c>
      <c r="F8" s="37">
        <v>1</v>
      </c>
      <c r="G8" s="37">
        <v>0</v>
      </c>
      <c r="H8" s="37">
        <v>1</v>
      </c>
      <c r="I8" s="37">
        <v>0</v>
      </c>
      <c r="J8" s="37">
        <v>1</v>
      </c>
      <c r="K8" s="37">
        <v>0</v>
      </c>
    </row>
    <row r="9" spans="1:11">
      <c r="A9" s="15">
        <v>7257</v>
      </c>
      <c r="B9" s="37">
        <v>0</v>
      </c>
      <c r="C9" s="37">
        <v>1</v>
      </c>
      <c r="D9" s="37">
        <v>0</v>
      </c>
      <c r="E9" s="37">
        <v>1</v>
      </c>
      <c r="F9" s="37">
        <v>0</v>
      </c>
      <c r="G9" s="37">
        <v>1</v>
      </c>
      <c r="H9" s="37">
        <v>0</v>
      </c>
      <c r="I9" s="37">
        <v>1</v>
      </c>
      <c r="J9" s="37">
        <v>0</v>
      </c>
      <c r="K9" s="37">
        <v>1</v>
      </c>
    </row>
    <row r="10" spans="1:11">
      <c r="A10" s="15">
        <v>8222</v>
      </c>
      <c r="B10" s="37">
        <v>1</v>
      </c>
      <c r="C10" s="37">
        <v>0</v>
      </c>
      <c r="D10" s="37">
        <v>1</v>
      </c>
      <c r="E10" s="37">
        <v>0</v>
      </c>
      <c r="F10" s="37">
        <v>1</v>
      </c>
      <c r="G10" s="37">
        <v>0</v>
      </c>
      <c r="H10" s="37">
        <v>1</v>
      </c>
      <c r="I10" s="37">
        <v>0</v>
      </c>
      <c r="J10" s="37">
        <v>1</v>
      </c>
      <c r="K10" s="37">
        <v>0</v>
      </c>
    </row>
    <row r="11" spans="1:11">
      <c r="A11" s="15">
        <v>2008</v>
      </c>
      <c r="B11" s="37">
        <v>1</v>
      </c>
      <c r="C11" s="37">
        <v>0</v>
      </c>
      <c r="D11" s="37">
        <v>1</v>
      </c>
      <c r="E11" s="37">
        <v>0</v>
      </c>
      <c r="F11" s="37">
        <v>1</v>
      </c>
      <c r="G11" s="37">
        <v>0</v>
      </c>
      <c r="H11" s="37">
        <v>1</v>
      </c>
      <c r="I11" s="37">
        <v>0</v>
      </c>
      <c r="J11" s="37">
        <v>1</v>
      </c>
      <c r="K11" s="37">
        <v>0</v>
      </c>
    </row>
    <row r="12" spans="1:11">
      <c r="A12" s="15">
        <v>9033</v>
      </c>
      <c r="B12" s="37">
        <v>0</v>
      </c>
      <c r="C12" s="37">
        <v>1</v>
      </c>
      <c r="D12" s="37">
        <v>0</v>
      </c>
      <c r="E12" s="37">
        <v>1</v>
      </c>
      <c r="F12" s="37">
        <v>0</v>
      </c>
      <c r="G12" s="37">
        <v>1</v>
      </c>
      <c r="H12" s="37">
        <v>0</v>
      </c>
      <c r="I12" s="37">
        <v>1</v>
      </c>
      <c r="J12" s="37">
        <v>0</v>
      </c>
      <c r="K12" s="37">
        <v>1</v>
      </c>
    </row>
    <row r="13" spans="1:11">
      <c r="A13" s="15">
        <v>5574</v>
      </c>
      <c r="B13" s="37">
        <v>1</v>
      </c>
      <c r="C13" s="37">
        <v>0</v>
      </c>
      <c r="D13" s="37">
        <v>1</v>
      </c>
      <c r="E13" s="37">
        <v>0</v>
      </c>
      <c r="F13" s="37">
        <v>1</v>
      </c>
      <c r="G13" s="37">
        <v>0</v>
      </c>
      <c r="H13" s="37">
        <v>1</v>
      </c>
      <c r="I13" s="37">
        <v>0</v>
      </c>
      <c r="J13" s="37">
        <v>1</v>
      </c>
      <c r="K13" s="37">
        <v>0</v>
      </c>
    </row>
    <row r="14" spans="1:11">
      <c r="A14" s="15">
        <v>2917</v>
      </c>
      <c r="B14" s="37">
        <v>0</v>
      </c>
      <c r="C14" s="37">
        <v>1</v>
      </c>
      <c r="D14" s="37">
        <v>0</v>
      </c>
      <c r="E14" s="37">
        <v>1</v>
      </c>
      <c r="F14" s="37">
        <v>0</v>
      </c>
      <c r="G14" s="37">
        <v>1</v>
      </c>
      <c r="H14" s="37">
        <v>0</v>
      </c>
      <c r="I14" s="37">
        <v>1</v>
      </c>
      <c r="J14" s="37">
        <v>0</v>
      </c>
      <c r="K14" s="37">
        <v>1</v>
      </c>
    </row>
    <row r="15" spans="1:11">
      <c r="A15" s="15">
        <v>3763</v>
      </c>
      <c r="B15" s="37">
        <v>0</v>
      </c>
      <c r="C15" s="37">
        <v>1</v>
      </c>
      <c r="D15" s="37">
        <v>0</v>
      </c>
      <c r="E15" s="37">
        <v>1</v>
      </c>
      <c r="F15" s="37">
        <v>0</v>
      </c>
      <c r="G15" s="37">
        <v>1</v>
      </c>
      <c r="H15" s="37">
        <v>0</v>
      </c>
      <c r="I15" s="37">
        <v>1</v>
      </c>
      <c r="J15" s="37">
        <v>0</v>
      </c>
      <c r="K15" s="37">
        <v>1</v>
      </c>
    </row>
    <row r="16" spans="1:11">
      <c r="A16" s="15">
        <v>9452</v>
      </c>
      <c r="B16" s="37">
        <v>1</v>
      </c>
      <c r="C16" s="37">
        <v>0</v>
      </c>
      <c r="D16" s="37">
        <v>1</v>
      </c>
      <c r="E16" s="37">
        <v>0</v>
      </c>
      <c r="F16" s="37">
        <v>1</v>
      </c>
      <c r="G16" s="37">
        <v>0</v>
      </c>
      <c r="H16" s="37">
        <v>1</v>
      </c>
      <c r="I16" s="37">
        <v>0</v>
      </c>
      <c r="J16" s="37">
        <v>1</v>
      </c>
      <c r="K16" s="37">
        <v>0</v>
      </c>
    </row>
    <row r="17" spans="1:11">
      <c r="A17" s="15">
        <v>5005</v>
      </c>
      <c r="B17" s="37">
        <v>0</v>
      </c>
      <c r="C17" s="37">
        <v>1</v>
      </c>
      <c r="D17" s="37">
        <v>0</v>
      </c>
      <c r="E17" s="37">
        <v>1</v>
      </c>
      <c r="F17" s="37">
        <v>0</v>
      </c>
      <c r="G17" s="37">
        <v>1</v>
      </c>
      <c r="H17" s="37">
        <v>0</v>
      </c>
      <c r="I17" s="37">
        <v>1</v>
      </c>
      <c r="J17" s="37">
        <v>0</v>
      </c>
      <c r="K17" s="37">
        <v>1</v>
      </c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7620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0</xdr:row>
                    <xdr:rowOff>205740</xdr:rowOff>
                  </from>
                  <to>
                    <xdr:col>7</xdr:col>
                    <xdr:colOff>419100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tabSelected="1" workbookViewId="0">
      <selection activeCell="L7" sqref="L7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6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7" t="s">
        <v>79</v>
      </c>
      <c r="B4" s="18" t="s">
        <v>127</v>
      </c>
      <c r="C4" s="18">
        <v>86</v>
      </c>
      <c r="D4" s="18">
        <v>45000</v>
      </c>
      <c r="E4" s="18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8" t="s">
        <v>128</v>
      </c>
      <c r="B5" s="18" t="s">
        <v>129</v>
      </c>
      <c r="C5" s="18">
        <v>104</v>
      </c>
      <c r="D5" s="18">
        <v>30000</v>
      </c>
      <c r="E5" s="18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이지후</cp:lastModifiedBy>
  <cp:lastPrinted>2025-01-14T16:12:35Z</cp:lastPrinted>
  <dcterms:created xsi:type="dcterms:W3CDTF">2023-05-11T11:47:16Z</dcterms:created>
  <dcterms:modified xsi:type="dcterms:W3CDTF">2025-01-14T16:45:01Z</dcterms:modified>
</cp:coreProperties>
</file>