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5.xml" ContentType="application/vnd.openxmlformats-officedocument.drawingml.chart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13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c\Desktop\"/>
    </mc:Choice>
  </mc:AlternateContent>
  <x:bookViews>
    <x:workbookView xWindow="0" yWindow="0" windowWidth="22788" windowHeight="8112" tabRatio="899" activeTab="9"/>
  </x:bookViews>
  <x:sheets>
    <x:sheet name="기본작업-1" sheetId="1" r:id="rId4"/>
    <x:sheet name="기본작업-2" sheetId="2" r:id="rId5"/>
    <x:sheet name="기본작업-3" sheetId="3" r:id="rId6"/>
    <x:sheet name="기본작업-4" sheetId="4" r:id="rId7"/>
    <x:sheet name="계산작업" sheetId="5" r:id="rId8"/>
    <x:sheet name="분석작업-1" sheetId="6" r:id="rId9"/>
    <x:sheet name="분석작업-2" sheetId="7" r:id="rId10"/>
    <x:sheet name="분석작업-3" sheetId="8" r:id="rId11"/>
    <x:sheet name="매크로작업" sheetId="9" r:id="rId12"/>
    <x:sheet name="차트작업" sheetId="10" r:id="rId13"/>
  </x:sheets>
  <x:calcPr xmlns:mc="http://schemas.openxmlformats.org/markup-compatibility/2006" xmlns:hs="http://schemas.haansoft.com/office/spreadsheet/8.0" mc:Ignorable="hs" hs:hclCalcId="904"/>
  <x:pivotCaches>
    <x:pivotCache cacheId="1" r:id="rId14"/>
  </x:pivotCache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pc</x:author>
  </x:authors>
  <x:commentList>
    <x:comment ref="C3:C3" authorId="0">
      <x:text>
        <x:r>
          <x:rPr>
            <x:rFont val="맑은 고딕"/>
            <x:sz val="9"/>
            <x:color rgb="ff000000"/>
            <x:b val="1"/>
          </x:rPr>
          <x:t xml:space="preserve">pc:
</x:t>
        </x:r>
        <x:r>
          <x:rPr>
            <x:rFont val="굴림체"/>
            <x:sz val="12"/>
            <x:color rgb="ff000000"/>
          </x:rPr>
          <x:t>2025학년도 1학기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<x:sst xmlns:r="http://schemas.openxmlformats.org/officeDocument/2006/relationships" xmlns:c="http://schemas.openxmlformats.org/drawingml/2006/chart" xmlns:x="http://schemas.openxmlformats.org/spreadsheetml/2006/main" count="451" uniqueCount="314">
  <x:si>
    <x:t>GB-10012</x:t>
  </x:si>
  <x:si>
    <x:t>서울 강남</x:t>
  </x:si>
  <x:si>
    <x:t>정영근</x:t>
  </x:si>
  <x:si>
    <x:t>정찬후</x:t>
  </x:si>
  <x:si>
    <x:t>고려602호</x:t>
  </x:si>
  <x:si>
    <x:t>DA-10002</x:t>
  </x:si>
  <x:si>
    <x:t>DA-10003</x:t>
  </x:si>
  <x:si>
    <x:t>♣인터넷정보검색 成績 현황♣</x:t>
  </x:si>
  <x:si>
    <x:t>계약금액</x:t>
  </x:si>
  <x:si>
    <x:t>서울 강북</x:t>
  </x:si>
  <x:si>
    <x:t>전자상거래 성적 일람표</x:t>
  </x:si>
  <x:si>
    <x:t>하반기 신입사원 지원 현황</x:t>
  </x:si>
  <x:si>
    <x:t>㈜서울상사의 건물관리 대장</x:t>
  </x:si>
  <x:si>
    <x:t>8월 컴퓨터(PC) 판매현황</x:t>
  </x:si>
  <x:si>
    <x:t>B03</x:t>
  </x:si>
  <x:si>
    <x:t>자바</x:t>
  </x:si>
  <x:si>
    <x:t>나진규</x:t>
  </x:si>
  <x:si>
    <x:t>신길자</x:t>
  </x:si>
  <x:si>
    <x:t>김선희</x:t>
  </x:si>
  <x:si>
    <x:t>최석두</x:t>
  </x:si>
  <x:si>
    <x:t>박인숙</x:t>
  </x:si>
  <x:si>
    <x:t>한심해</x:t>
  </x:si>
  <x:si>
    <x:t>B01</x:t>
  </x:si>
  <x:si>
    <x:t>김애자</x:t>
  </x:si>
  <x:si>
    <x:t>판매량</x:t>
  </x:si>
  <x:si>
    <x:t>과제</x:t>
  </x:si>
  <x:si>
    <x:t>안진이</x:t>
  </x:si>
  <x:si>
    <x:t>이종택</x:t>
  </x:si>
  <x:si>
    <x:t>박선교</x:t>
  </x:si>
  <x:si>
    <x:t>주소</x:t>
  </x:si>
  <x:si>
    <x:t>최고봉</x:t>
  </x:si>
  <x:si>
    <x:t>C01</x:t>
  </x:si>
  <x:si>
    <x:t>도서명</x:t>
  </x:si>
  <x:si>
    <x:t>서수일</x:t>
  </x:si>
  <x:si>
    <x:t>A03</x:t>
  </x:si>
  <x:si>
    <x:t>C02</x:t>
  </x:si>
  <x:si>
    <x:t>M</x:t>
  </x:si>
  <x:si>
    <x:t>인터넷</x:t>
  </x:si>
  <x:si>
    <x:t>이름</x:t>
  </x:si>
  <x:si>
    <x:t>박거상</x:t>
  </x:si>
  <x:si>
    <x:t>박수동</x:t>
  </x:si>
  <x:si>
    <x:t>권진현</x:t>
  </x:si>
  <x:si>
    <x:t>F</x:t>
  </x:si>
  <x:si>
    <x:t>소성환</x:t>
  </x:si>
  <x:si>
    <x:t>허진희</x:t>
  </x:si>
  <x:si>
    <x:t>홍나리</x:t>
  </x:si>
  <x:si>
    <x:t>이미지</x:t>
  </x:si>
  <x:si>
    <x:t>김예술</x:t>
  </x:si>
  <x:si>
    <x:t>김민수</x:t>
  </x:si>
  <x:si>
    <x:t>신선해</x:t>
  </x:si>
  <x:si>
    <x:t>송아지</x:t>
  </x:si>
  <x:si>
    <x:t>고정해</x:t>
  </x:si>
  <x:si>
    <x:t>강효자</x:t>
  </x:si>
  <x:si>
    <x:t>3급</x:t>
  </x:si>
  <x:si>
    <x:t>김덕진</x:t>
  </x:si>
  <x:si>
    <x:t>강남</x:t>
  </x:si>
  <x:si>
    <x:t>서초</x:t>
  </x:si>
  <x:si>
    <x:t>박찬훈</x:t>
  </x:si>
  <x:si>
    <x:t>강북</x:t>
  </x:si>
  <x:si>
    <x:t>5급</x:t>
  </x:si>
  <x:si>
    <x:t>이소라</x:t>
  </x:si>
  <x:si>
    <x:t>김종택</x:t>
  </x:si>
  <x:si>
    <x:t>정영일</x:t>
  </x:si>
  <x:si>
    <x:t>김형민</x:t>
  </x:si>
  <x:si>
    <x:t>C03</x:t>
  </x:si>
  <x:si>
    <x:t>이승혁</x:t>
  </x:si>
  <x:si>
    <x:t>한우규</x:t>
  </x:si>
  <x:si>
    <x:t>이익금</x:t>
  </x:si>
  <x:si>
    <x:t>순위</x:t>
  </x:si>
  <x:si>
    <x:t>최수형</x:t>
  </x:si>
  <x:si>
    <x:t>2급</x:t>
  </x:si>
  <x:si>
    <x:t>A01</x:t>
  </x:si>
  <x:si>
    <x:t>소속팀</x:t>
  </x:si>
  <x:si>
    <x:t>조보람</x:t>
  </x:si>
  <x:si>
    <x:t>B02</x:t>
  </x:si>
  <x:si>
    <x:t>이명섭</x:t>
  </x:si>
  <x:si>
    <x:t>고신애</x:t>
  </x:si>
  <x:si>
    <x:t>A02</x:t>
  </x:si>
  <x:si>
    <x:t>A88001</x:t>
  </x:si>
  <x:si>
    <x:t>서울특별시</x:t>
  </x:si>
  <x:si>
    <x:t>특별고객</x:t>
  </x:si>
  <x:si>
    <x:t>C92050</x:t>
  </x:si>
  <x:si>
    <x:t>C98030</x:t>
  </x:si>
  <x:si>
    <x:t>대전광역시</x:t>
  </x:si>
  <x:si>
    <x:t>A93055</x:t>
  </x:si>
  <x:si>
    <x:t>일반고객</x:t>
  </x:si>
  <x:si>
    <x:t>B96255</x:t>
  </x:si>
  <x:si>
    <x:t>B99130</x:t>
  </x:si>
  <x:si>
    <x:t>A95010</x:t>
  </x:si>
  <x:si>
    <x:t>작성일 :</x:t>
  </x:si>
  <x:si>
    <x:t>B91038</x:t>
  </x:si>
  <x:si>
    <x:t>g-21-h</x:t>
  </x:si>
  <x:si>
    <x:t>f-22-w</x:t>
  </x:si>
  <x:si>
    <x:t>g-22-k</x:t>
  </x:si>
  <x:si>
    <x:t>지원부서</x:t>
  </x:si>
  <x:si>
    <x:t>[표2]</x:t>
  </x:si>
  <x:si>
    <x:t>소속지점</x:t>
  </x:si>
  <x:si>
    <x:t>판매실적</x:t>
  </x:si>
  <x:si>
    <x:t>택배요금</x:t>
  </x:si>
  <x:si>
    <x:t>[표5]</x:t>
  </x:si>
  <x:si>
    <x:t>k-21-e</x:t>
  </x:si>
  <x:si>
    <x:t>참가번호</x:t>
  </x:si>
  <x:si>
    <x:t>[표3]</x:t>
  </x:si>
  <x:si>
    <x:t>&lt;지역번호표&gt;</x:t>
  </x:si>
  <x:si>
    <x:t>회원관리현황</x:t>
  </x:si>
  <x:si>
    <x:t>회원코드</x:t>
  </x:si>
  <x:si>
    <x:t>거래기간</x:t>
  </x:si>
  <x:si>
    <x:t>g-22-y</x:t>
  </x:si>
  <x:si>
    <x:t>n-20-v</x:t>
  </x:si>
  <x:si>
    <x:t>[표1]</x:t>
  </x:si>
  <x:si>
    <x:t>a-21-r</x:t>
  </x:si>
  <x:si>
    <x:t>[표4]</x:t>
  </x:si>
  <x:si>
    <x:t>택배 요금표</x:t>
  </x:si>
  <x:si>
    <x:t>c-20-s</x:t>
  </x:si>
  <x:si>
    <x:t>가입기간</x:t>
  </x:si>
  <x:si>
    <x:t>표준편차</x:t>
  </x:si>
  <x:si>
    <x:t>영업C팀</x:t>
  </x:si>
  <x:si>
    <x:t>고객번호</x:t>
  </x:si>
  <x:si>
    <x:t>판매단가</x:t>
  </x:si>
  <x:si>
    <x:t>총매출액</x:t>
  </x:si>
  <x:si>
    <x:t>영업 현황표</x:t>
  </x:si>
  <x:si>
    <x:t>세금공제율</x:t>
  </x:si>
  <x:si>
    <x:t>C002</x:t>
  </x:si>
  <x:si>
    <x:t>전산개론</x:t>
  </x:si>
  <x:si>
    <x:t>P800</x:t>
  </x:si>
  <x:si>
    <x:t>C003</x:t>
  </x:si>
  <x:si>
    <x:t>영업B팀</x:t>
  </x:si>
  <x:si>
    <x:t>영업A팀</x:t>
  </x:si>
  <x:si>
    <x:t>P700</x:t>
  </x:si>
  <x:si>
    <x:t>엑셀2021</x:t>
  </x:si>
  <x:si>
    <x:t>A001</x:t>
  </x:si>
  <x:si>
    <x:t>제작비용</x:t>
  </x:si>
  <x:si>
    <x:t>사원코드</x:t>
  </x:si>
  <x:si>
    <x:t>전자상거래과</x:t>
  </x:si>
  <x:si>
    <x:t>인터넷정보과</x:t>
  </x:si>
  <x:si>
    <x:t>정자상거래과</x:t>
  </x:si>
  <x:si>
    <x:t>지급급여</x:t>
  </x:si>
  <x:si>
    <x:t>한글2022</x:t>
  </x:si>
  <x:si>
    <x:t>D001</x:t>
  </x:si>
  <x:si>
    <x:t>컴퓨터과</x:t>
  </x:si>
  <x:si>
    <x:t>B002</x:t>
  </x:si>
  <x:si>
    <x:t>P550</x:t>
  </x:si>
  <x:si>
    <x:t>A004</x:t>
  </x:si>
  <x:si>
    <x:t>D002</x:t>
  </x:si>
  <x:si>
    <x:t>D003</x:t>
  </x:si>
  <x:si>
    <x:t>구매실적</x:t>
  </x:si>
  <x:si>
    <x:t>B001</x:t>
  </x:si>
  <x:si>
    <x:t>C001</x:t>
  </x:si>
  <x:si>
    <x:t>거래회수</x:t>
  </x:si>
  <x:si>
    <x:t>설문포인트</x:t>
  </x:si>
  <x:si>
    <x:t>구매포인트</x:t>
  </x:si>
  <x:si>
    <x:t>빈도포인트</x:t>
  </x:si>
  <x:si>
    <x:t>광주광역시</x:t>
  </x:si>
  <x:si>
    <x:t>C94023</x:t>
  </x:si>
  <x:si>
    <x:t>우수고객</x:t>
  </x:si>
  <x:si>
    <x:t>B90120</x:t>
  </x:si>
  <x:si>
    <x:t>영업사원별 급여 현황</x:t>
  </x:si>
  <x:si>
    <x:t>정보처리과 성적처리</x:t>
  </x:si>
  <x:si>
    <x:t>E-BUSINESS과</x:t>
  </x:si>
  <x:si>
    <x:t>고객포인트 관리</x:t>
  </x:si>
  <x:si>
    <x:t>지사별 매출거래실적</x:t>
  </x:si>
  <x:si>
    <x:t>수학경시대회 결과</x:t>
  </x:si>
  <x:si>
    <x:t>건물명</x:t>
  </x:si>
  <x:si>
    <x:t>평수</x:t>
  </x:si>
  <x:si>
    <x:t>지사명</x:t>
  </x:si>
  <x:si>
    <x:t>인천</x:t>
  </x:si>
  <x:si>
    <x:t>이천</x:t>
  </x:si>
  <x:si>
    <x:t>서울</x:t>
  </x:si>
  <x:si>
    <x:t>하현호</x:t>
  </x:si>
  <x:si>
    <x:t>평가</x:t>
  </x:si>
  <x:si>
    <x:t>학과</x:t>
  </x:si>
  <x:si>
    <x:t>성적표</x:t>
  </x:si>
  <x:si>
    <x:t>영어</x:t>
  </x:si>
  <x:si>
    <x:t>진달호</x:t>
  </x:si>
  <x:si>
    <x:t>수학</x:t>
  </x:si>
  <x:si>
    <x:t>박희선</x:t>
  </x:si>
  <x:si>
    <x:t>김영희</x:t>
  </x:si>
  <x:si>
    <x:t>여주</x:t>
  </x:si>
  <x:si>
    <x:t>분산</x:t>
  </x:si>
  <x:si>
    <x:t>수원</x:t>
  </x:si>
  <x:si>
    <x:t>강진성</x:t>
  </x:si>
  <x:si>
    <x:t>번호</x:t>
  </x:si>
  <x:si>
    <x:t>성명</x:t>
  </x:si>
  <x:si>
    <x:t>전현수</x:t>
  </x:si>
  <x:si>
    <x:t>용인</x:t>
  </x:si>
  <x:si>
    <x:t>김명훈</x:t>
  </x:si>
  <x:si>
    <x:t>엄정희</x:t>
  </x:si>
  <x:si>
    <x:t>경영과</x:t>
  </x:si>
  <x:si>
    <x:t>건축과</x:t>
  </x:si>
  <x:si>
    <x:t>기계과</x:t>
  </x:si>
  <x:si>
    <x:t>이성식</x:t>
  </x:si>
  <x:si>
    <x:t>매출액</x:t>
  </x:si>
  <x:si>
    <x:t>여천</x:t>
  </x:si>
  <x:si>
    <x:t>마포중</x:t>
  </x:si>
  <x:si>
    <x:t>성산중</x:t>
  </x:si>
  <x:si>
    <x:t>동도중</x:t>
  </x:si>
  <x:si>
    <x:t>득점</x:t>
  </x:si>
  <x:si>
    <x:t>아현중</x:t>
  </x:si>
  <x:si>
    <x:t>중암중</x:t>
  </x:si>
  <x:si>
    <x:t>성서중</x:t>
  </x:si>
  <x:si>
    <x:t>학교명</x:t>
  </x:si>
  <x:si>
    <x:t>결과</x:t>
  </x:si>
  <x:si>
    <x:t>군자중</x:t>
  </x:si>
  <x:si>
    <x:t>광주</x:t>
  </x:si>
  <x:si>
    <x:t>대구</x:t>
  </x:si>
  <x:si>
    <x:t>상암중</x:t>
  </x:si>
  <x:si>
    <x:t>제주</x:t>
  </x:si>
  <x:si>
    <x:t>지역</x:t>
  </x:si>
  <x:si>
    <x:t>파주</x:t>
  </x:si>
  <x:si>
    <x:t>출발</x:t>
  </x:si>
  <x:si>
    <x:t>홍천</x:t>
  </x:si>
  <x:si>
    <x:t>도착</x:t>
  </x:si>
  <x:si>
    <x:t>신수중</x:t>
  </x:si>
  <x:si>
    <x:t>조대호</x:t>
  </x:si>
  <x:si>
    <x:t>라창규</x:t>
  </x:si>
  <x:si>
    <x:t>박성실</x:t>
  </x:si>
  <x:si>
    <x:t>B+</x:t>
  </x:si>
  <x:si>
    <x:t>회원명</x:t>
  </x:si>
  <x:si>
    <x:t>도윤주</x:t>
  </x:si>
  <x:si>
    <x:t>민희진</x:t>
  </x:si>
  <x:si>
    <x:t>김근영</x:t>
  </x:si>
  <x:si>
    <x:t>남</x:t>
  </x:si>
  <x:si>
    <x:t>김은기</x:t>
  </x:si>
  <x:si>
    <x:t>허영민</x:t>
  </x:si>
  <x:si>
    <x:t>홍은희</x:t>
  </x:si>
  <x:si>
    <x:t>B</x:t>
  </x:si>
  <x:si>
    <x:t>여</x:t>
  </x:si>
  <x:si>
    <x:t>유준상</x:t>
  </x:si>
  <x:si>
    <x:t>서하윤</x:t>
  </x:si>
  <x:si>
    <x:t>중간</x:t>
  </x:si>
  <x:si>
    <x:t>학번</x:t>
  </x:si>
  <x:si>
    <x:t>조민선</x:t>
  </x:si>
  <x:si>
    <x:t>합계</x:t>
  </x:si>
  <x:si>
    <x:t>권오태</x:t>
  </x:si>
  <x:si>
    <x:t>가입일</x:t>
  </x:si>
  <x:si>
    <x:t>성적</x:t>
  </x:si>
  <x:si>
    <x:t>출석</x:t>
  </x:si>
  <x:si>
    <x:t>평소</x:t>
  </x:si>
  <x:si>
    <x:t>한기자</x:t>
  </x:si>
  <x:si>
    <x:t>성별</x:t>
  </x:si>
  <x:si>
    <x:t>이시아</x:t>
  </x:si>
  <x:si>
    <x:t>박지연</x:t>
  </x:si>
  <x:si>
    <x:t>A+</x:t>
  </x:si>
  <x:si>
    <x:t>기말</x:t>
  </x:si>
  <x:si>
    <x:t>A</x:t>
  </x:si>
  <x:si>
    <x:t>합격</x:t>
  </x:si>
  <x:si>
    <x:t>박문수</x:t>
  </x:si>
  <x:si>
    <x:t>관리부</x:t>
  </x:si>
  <x:si>
    <x:t>직급</x:t>
  </x:si>
  <x:si>
    <x:t>홍길동</x:t>
  </x:si>
  <x:si>
    <x:t>인사부</x:t>
  </x:si>
  <x:si>
    <x:t>사원명</x:t>
  </x:si>
  <x:si>
    <x:t>한기철</x:t>
  </x:si>
  <x:si>
    <x:t>이기자</x:t>
  </x:si>
  <x:si>
    <x:t>성과급</x:t>
  </x:si>
  <x:si>
    <x:t>총급여</x:t>
  </x:si>
  <x:si>
    <x:t>영업부</x:t>
  </x:si>
  <x:si>
    <x:t>4급</x:t>
  </x:si>
  <x:si>
    <x:t>필기</x:t>
  </x:si>
  <x:si>
    <x:t>자격증</x:t>
  </x:si>
  <x:si>
    <x:t>기본급</x:t>
  </x:si>
  <x:si>
    <x:t>김순식</x:t>
  </x:si>
  <x:si>
    <x:t>종로</x:t>
  </x:si>
  <x:si>
    <x:t>홍보부</x:t>
  </x:si>
  <x:si>
    <x:t>하지만</x:t>
  </x:si>
  <x:si>
    <x:t>불합격</x:t>
  </x:si>
  <x:si>
    <x:t>고광명</x:t>
  </x:si>
  <x:si>
    <x:t>C+</x:t>
  </x:si>
  <x:si>
    <x:t>평균</x:t>
  </x:si>
  <x:si>
    <x:t>면접</x:t>
  </x:si>
  <x:si>
    <x:t>도현명</x:t>
  </x:si>
  <x:si>
    <x:t>권유식</x:t>
  </x:si>
  <x:si>
    <x:t>총무부</x:t>
  </x:si>
  <x:si>
    <x:t>소재지</x:t>
  </x:si>
  <x:si>
    <x:t>파일명</x:t>
  </x:si>
  <x:si>
    <x:t>계약자</x:t>
  </x:si>
  <x:si>
    <x:t>고려601호</x:t>
  </x:si>
  <x:si>
    <x:t>대화201호</x:t>
  </x:si>
  <x:si>
    <x:t>평균 : 이익금</x:t>
  </x:si>
  <x:si>
    <x:t>나도명</x:t>
  </x:si>
  <x:si>
    <x:t>강남구</x:t>
  </x:si>
  <x:si>
    <x:t>단위 : 만원</x:t>
  </x:si>
  <x:si>
    <x:t>DA-10001</x:t>
  </x:si>
  <x:si>
    <x:t>이범수</x:t>
  </x:si>
  <x:si>
    <x:t>목련101호</x:t>
  </x:si>
  <x:si>
    <x:t>대화203호</x:t>
  </x:si>
  <x:si>
    <x:t>대화202호</x:t>
  </x:si>
  <x:si>
    <x:t>MA-10003</x:t>
  </x:si>
  <x:si>
    <x:t>GB-10011</x:t>
  </x:si>
  <x:si>
    <x:t>총 합계</x:t>
  </x:si>
  <x:si>
    <x:t>태도점수</x:t>
  </x:si>
  <x:si>
    <x:t>단문점수</x:t>
  </x:si>
  <x:si>
    <x:t>장문점수</x:t>
  </x:si>
  <x:si>
    <x:t>문서작성</x:t>
  </x:si>
  <x:si>
    <x:t>문서등급</x:t>
  </x:si>
  <x:si>
    <x:t>최고점수</x:t>
  </x:si>
  <x:si>
    <x:t>김철수</x:t>
  </x:si>
  <x:si>
    <x:t>이철희</x:t>
  </x:si>
  <x:si>
    <x:t>D</x:t>
  </x:si>
  <x:si>
    <x:t>장길산</x:t>
  </x:si>
  <x:si>
    <x:t>장창하</x:t>
  </x:si>
  <x:si>
    <x:t>한태수</x:t>
  </x:si>
  <x:si>
    <x:t>김성룡</x:t>
  </x:si>
  <x:si>
    <x:t>C</x:t>
  </x:si>
  <x:si>
    <x:t>박병서</x:t>
  </x:si>
  <x:si>
    <x:t>박연서</x:t>
  </x:si>
  <x:si>
    <x:t>이희용</x:t>
  </x:si>
  <x:si>
    <x:t>총점</x:t>
  </x:si>
  <x:si>
    <x:t/>
  </x:si>
  <x:si>
    <x:t>우수영업소</x:t>
  </x:si>
  <x:si>
    <x:t>(모두)</x:t>
  </x:si>
  <x:si>
    <x:t>1등</x:t>
  </x:si>
  <x:si>
    <x:t>3등</x:t>
  </x:si>
  <x:si>
    <x:t>2등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</x:si>
</x:sst>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#,##0_ "/>
    <x:numFmt numFmtId="166" formatCode="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  <x:font>
      <x:name val="맑은 고딕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0000ff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Up="1"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indexed="65"/>
      </x:right>
      <x:top style="thin">
        <x:color indexed="65"/>
      </x:top>
      <x:bottom style="thin">
        <x:color indexed="65"/>
      </x:bottom>
    </x:border>
    <x:border>
      <x:left>
        <x:color auto="1"/>
      </x:left>
      <x:right style="thin">
        <x:color indexed="65"/>
      </x:right>
      <x:top>
        <x:color auto="1"/>
      </x:top>
      <x:bottom style="thin">
        <x:color indexed="65"/>
      </x:bottom>
    </x:border>
    <x:border>
      <x:left style="thin">
        <x:color indexed="65"/>
      </x:left>
      <x:right style="thin">
        <x:color indexed="65"/>
      </x:right>
      <x:top>
        <x:color auto="1"/>
      </x:top>
      <x:bottom style="thin">
        <x:color indexed="65"/>
      </x:bottom>
    </x:border>
    <x:border>
      <x:left style="thin">
        <x:color indexed="65"/>
      </x:left>
      <x:right>
        <x:color auto="1"/>
      </x:right>
      <x:top>
        <x:color auto="1"/>
      </x:top>
      <x:bottom style="thin">
        <x:color indexed="65"/>
      </x:bottom>
    </x:border>
    <x:border>
      <x:left style="thin">
        <x:color indexed="65"/>
      </x:left>
      <x:right>
        <x:color auto="1"/>
      </x:right>
      <x:top style="thin">
        <x:color indexed="65"/>
      </x:top>
      <x:bottom>
        <x:color auto="1"/>
      </x:bottom>
    </x:border>
    <x:border>
      <x:left style="thin">
        <x:color indexed="65"/>
      </x:left>
      <x:right>
        <x:color auto="1"/>
      </x:right>
      <x:top style="thin">
        <x:color indexed="65"/>
      </x:top>
      <x:bottom style="thin">
        <x:color indexed="65"/>
      </x:bottom>
    </x:border>
    <x:border>
      <x:left>
        <x:color auto="1"/>
      </x:left>
      <x:right style="thin">
        <x:color indexed="65"/>
      </x:right>
      <x:top style="thin">
        <x:color indexed="65"/>
      </x:top>
      <x:bottom>
        <x:color auto="1"/>
      </x:bottom>
    </x:border>
    <x:border>
      <x:left style="thin">
        <x:color indexed="65"/>
      </x:left>
      <x:right style="thin">
        <x:color indexed="65"/>
      </x:right>
      <x:top style="thin">
        <x:color indexed="65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3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Border="1" applyAlignment="1">
          <x:alignment horizontal="center" vertical="center"/>
        </x:xf>
      </mc:Fallback>
    </mc:AlternateContent>
    <x:xf numFmtId="41" fontId="0" fillId="0" borderId="0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2" applyNumberFormat="1" applyAlignment="1">
      <x:alignment horizontal="left" vertical="center"/>
    </x:xf>
    <x:xf numFmtId="0" fontId="0" fillId="0" borderId="9" xfId="2" applyNumberFormat="1" applyBorder="1" applyAlignment="1">
      <x:alignment horizontal="left" vertical="center"/>
    </x:xf>
    <x:xf numFmtId="0" fontId="0" fillId="0" borderId="10" xfId="2" applyNumberFormat="1" applyBorder="1">
      <x:alignment horizontal="general" vertical="center"/>
    </x:xf>
    <x:xf numFmtId="0" fontId="0" fillId="0" borderId="11" xfId="2" applyNumberFormat="1" applyBorder="1" applyAlignment="1">
      <x:alignment horizontal="left" vertical="center"/>
    </x:xf>
    <x:xf numFmtId="0" fontId="0" fillId="0" borderId="12" xfId="2" applyNumberFormat="1" applyBorder="1">
      <x:alignment horizontal="general" vertical="center"/>
    </x:xf>
    <x:xf numFmtId="0" fontId="0" fillId="0" borderId="13" xfId="2" applyNumberFormat="1" applyBorder="1">
      <x:alignment horizontal="general" vertical="center"/>
    </x:xf>
    <x:xf numFmtId="0" fontId="0" fillId="0" borderId="14" xfId="2" applyNumberFormat="1" applyBorder="1">
      <x:alignment horizontal="general" vertical="center"/>
    </x:xf>
    <x:xf numFmtId="0" fontId="0" fillId="0" borderId="9" xfId="2" applyNumberFormat="1" applyBorder="1">
      <x:alignment horizontal="general" vertical="center"/>
    </x:xf>
    <x:xf numFmtId="0" fontId="0" fillId="0" borderId="15" xfId="2" applyNumberFormat="1" applyBorder="1">
      <x:alignment horizontal="general" vertical="center"/>
    </x:xf>
    <x:xf numFmtId="165" fontId="0" fillId="0" borderId="13" xfId="2" applyNumberFormat="1" applyBorder="1">
      <x:alignment horizontal="general" vertical="center"/>
    </x:xf>
    <x:xf numFmtId="165" fontId="0" fillId="0" borderId="14" xfId="2" applyNumberFormat="1" applyBorder="1">
      <x:alignment horizontal="general" vertical="center"/>
    </x:xf>
    <x:xf numFmtId="165" fontId="0" fillId="0" borderId="16" xfId="2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6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" xfId="0" applyNumberForma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</x:cellStyles>
  <x:dxfs count="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i val="1"/>
            <x:u/>
            <hs:underlineType val="1"/>
            <hs:underlineShape val="solid"/>
            <hs:underlineColor rgb="ff000000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i val="1"/>
            <x:u/>
          </x:font>
        </x:dxf>
      </mc:Fallback>
    </mc:AlternateContent>
    <x:dxf>
      <x:fill>
        <x:patternFill patternType="solid">
          <x:fgColor rgb="ff000000"/>
          <x:bgColor rgb="ff6182d6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pivotCacheDefinition" Target="pivotCache/pivotCacheDefinition1.xml"  /><Relationship Id="rId15" Type="http://schemas.microsoft.com/office/2006/relationships/vbaProject" Target="vbaProject.bin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charts/chart5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 wrap="none" lIns="0" tIns="0" rIns="0" bIns="0" anchor="ctr" anchorCtr="1"/>
          <a:p>
            <a:pPr algn="l">
              <a:defRPr sz="140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ea"/>
                <a:sym typeface="+mn-ea"/>
              </a:defRPr>
            </a:pPr>
            <a:r>
              <a:rPr sz="140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ea"/>
                <a:sym typeface="+mn-ea"/>
              </a:rPr>
              <a:t>우수고객관리</a:t>
            </a:r>
            <a:endParaRPr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구매실적</c:v>
                </c:pt>
              </c:strCache>
            </c:strRef>
          </c:tx>
          <c:spPr>
            <a:solidFill>
              <a:schemeClr val="accent1"/>
            </a:solidFill>
            <a:ln w="9525">
              <a:noFill/>
            </a:ln>
            <a:effectLst/>
          </c:spPr>
          <c:invertIfNegative val="0"/>
          <c:cat>
            <c:strRef>
              <c:f>(차트작업!$B$4:$B$5,차트작업!$B$7:$B$9)</c:f>
              <c:strCache>
                <c:ptCount val="5"/>
                <c:pt idx="0">
                  <c:v>박거상</c:v>
                </c:pt>
                <c:pt idx="1">
                  <c:v>한심해</c:v>
                </c:pt>
                <c:pt idx="2">
                  <c:v>김민수</c:v>
                </c:pt>
                <c:pt idx="3">
                  <c:v>고정해</c:v>
                </c:pt>
                <c:pt idx="4">
                  <c:v>신선해</c:v>
                </c:pt>
              </c:strCache>
            </c:strRef>
          </c:cat>
          <c:val>
            <c:numRef>
              <c:f>(차트작업!$D$4:$D$5,차트작업!$D$7:$D$9)</c:f>
              <c:numCache>
                <c:formatCode xml:space="preserve">#,##0_ </c:formatCode>
                <c:ptCount val="5"/>
                <c:pt idx="0" formatCode="#,##0_ ">
                  <c:v>950000</c:v>
                </c:pt>
                <c:pt idx="1" formatCode="#,##0_ ">
                  <c:v>950000</c:v>
                </c:pt>
                <c:pt idx="2" formatCode="#,##0_ ">
                  <c:v>900000</c:v>
                </c:pt>
                <c:pt idx="3" formatCode="#,##0_ ">
                  <c:v>775000</c:v>
                </c:pt>
                <c:pt idx="4" formatCode="#,##0_ ">
                  <c:v>755000</c:v>
                </c:pt>
              </c:numCache>
            </c:numRef>
          </c:val>
        </c:ser>
        <c:dLbls>
          <c:delete val="0"/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219"/>
        <c:overlap val="-27"/>
        <c:axId val="1184497023"/>
        <c:axId val="1184497503"/>
      </c:barChart>
      <c:catAx>
        <c:axId val="1184497023"/>
        <c:scaling>
          <c:orientation val="minMax"/>
        </c:scaling>
        <c:axPos val="b"/>
        <c:crossAx val="1184497503"/>
        <c:delete val="0"/>
        <c:numFmt formatCode="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 wrap="none" lIns="0" tIns="0" rIns="0" bIns="0" anchor="ctr" anchorCtr="1"/>
          <a:p>
            <a:pPr algn="l">
              <a:defRPr sz="90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ea"/>
                <a:sym typeface="+mn-ea"/>
              </a:defRPr>
            </a:pPr>
            <a:endParaRPr/>
          </a:p>
        </c:txPr>
        <c:crosses val="autoZero"/>
        <c:auto val="1"/>
        <c:lblAlgn val="ctr"/>
        <c:lblOffset val="100"/>
        <c:tickMarkSkip val="1"/>
        <c:noMultiLvlLbl val="0"/>
      </c:catAx>
      <c:valAx>
        <c:axId val="1184497503"/>
        <c:scaling>
          <c:orientation val="minMax"/>
        </c:scaling>
        <c:axPos val="l"/>
        <c:crossAx val="1184497023"/>
        <c:delete val="0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 w="9525">
            <a:noFill/>
          </a:ln>
          <a:effectLst/>
        </c:spPr>
        <c:txPr>
          <a:bodyPr rot="0" vert="horz" wrap="none" lIns="0" tIns="0" rIns="0" bIns="0" anchor="ctr" anchorCtr="1"/>
          <a:p>
            <a:pPr algn="l">
              <a:defRPr sz="900" b="0" i="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ea"/>
                <a:sym typeface="+mn-ea"/>
              </a:defRPr>
            </a:pPr>
            <a:endParaRPr/>
          </a:p>
        </c:txPr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 w="9525">
          <a:noFill/>
        </a:ln>
        <a:effectLst/>
      </c:spPr>
      <c:txPr>
        <a:bodyPr rot="0" vert="horz" wrap="none" lIns="0" tIns="0" rIns="0" bIns="0" anchor="ctr" anchorCtr="1"/>
        <a:p>
          <a:pPr algn="l">
            <a:defRPr sz="900" b="0" i="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ea"/>
              <a:sym typeface="+mn-ea"/>
            </a:defRPr>
          </a:pPr>
          <a:endParaRPr/>
        </a:p>
      </c:txPr>
    </c:legend>
    <c:plotVisOnly val="1"/>
    <c:dispBlanksAs val="gap"/>
  </c:chart>
  <c:txPr>
    <a:bodyPr rot="0" vert="horz" wrap="none" lIns="0" tIns="0" rIns="0" bIns="0" anchor="ctr" anchorCtr="1"/>
    <a:p>
      <a:pPr algn="l">
        <a:defRPr b="0" i="0" u="none"/>
      </a:pPr>
      <a:endParaRPr/>
    </a:p>
  </c:txPr>
  <c:spPr>
    <a:solidFill>
      <a:schemeClr val="bg1"/>
    </a:solidFill>
    <a:ln w="19050" cap="flat" cmpd="sng" algn="ctr">
      <a:solidFill>
        <a:schemeClr val="bg1">
          <a:lumMod val="50000"/>
        </a:schemeClr>
      </a:solidFill>
      <a:round/>
    </a:ln>
    <a:effectLst/>
  </c:spPr>
  <c:extLst>
    <c:ext uri="CC8EB2C9-7E31-499d-B8F2-F6CE61031016">
      <ho:hncChartStyle xmlns:ho="http://schemas.haansoft.com/office/8.0" layoutIndex="-1" colorIndex="-1" styleIndex="-1"/>
    </c:ext>
  </c:extLst>
</c:chartSpace>
</file>

<file path=xl/drawings/_rels/drawing9.xml.rels><?xml version="1.0" encoding="UTF-8" standalone="yes" ?><Relationships xmlns="http://schemas.openxmlformats.org/package/2006/relationships"><Relationship Id="rId1" Type="http://schemas.openxmlformats.org/officeDocument/2006/relationships/chart" Target="../charts/chart5.xml"  /></Relationships>
</file>

<file path=xl/drawings/drawing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5</xdr:col>
      <xdr:colOff>83820</xdr:colOff>
      <xdr:row>14</xdr:row>
      <xdr:rowOff>7620</xdr:rowOff>
    </xdr:from>
    <xdr:to>
      <xdr:col>7</xdr:col>
      <xdr:colOff>60960</xdr:colOff>
      <xdr:row>16</xdr:row>
      <xdr:rowOff>144780</xdr:rowOff>
    </xdr:to>
    <xdr:sp macro="셀스타일" fLocksText="1" fPublished="0">
      <xdr:nvSpPr>
        <xdr:cNvPr id="3" name="육각형 2"/>
        <xdr:cNvSpPr/>
      </xdr:nvSpPr>
      <xdr:spPr>
        <a:xfrm>
          <a:off x="3764279" y="2948940"/>
          <a:ext cx="1318259" cy="548640"/>
        </a:xfrm>
        <a:prstGeom prst="hexagon">
          <a:avLst>
            <a:gd name="adj" fmla="val 25000"/>
            <a:gd name="vf" fmla="val 115470"/>
          </a:avLst>
        </a:prstGeom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wrap="square">
          <a:noAutofit/>
        </a:bodyPr>
        <a:p>
          <a:pPr/>
          <a:r>
            <a:rPr sz="1100">
              <a:solidFill>
                <a:srgbClr val="000000"/>
              </a:solidFill>
              <a:uFill>
                <a:solidFill>
                  <a:srgbClr val="000000"/>
                </a:solidFill>
              </a:uFill>
              <a:latin typeface="맑은 고딕"/>
              <a:ea typeface="맑은 고딕"/>
              <a:cs typeface="맑은 고딕"/>
              <a:sym typeface="맑은 고딕"/>
            </a:rPr>
            <a:t>셀스타일</a:t>
          </a:r>
          <a:endParaRPr sz="1100">
            <a:solidFill>
              <a:srgbClr val="000000"/>
            </a:solidFill>
            <a:uFill>
              <a:solidFill>
                <a:srgbClr val="000000"/>
              </a:solidFill>
            </a:uFill>
            <a:latin typeface="맑은 고딕"/>
            <a:ea typeface="맑은 고딕"/>
            <a:cs typeface="맑은 고딕"/>
            <a:sym typeface="맑은 고딕"/>
          </a:endParaRPr>
        </a:p>
      </xdr:txBody>
    </xdr:sp>
    <xdr:clientData fLocksWithSheet="1" fPrintsWithSheet="1"/>
  </xdr:twoCellAnchor>
</xdr:wsDr>
</file>

<file path=xl/drawings/drawing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0</xdr:colOff>
      <xdr:row>14</xdr:row>
      <xdr:rowOff>0</xdr:rowOff>
    </xdr:from>
    <xdr:to>
      <xdr:col>8</xdr:col>
      <xdr:colOff>0</xdr:colOff>
      <xdr:row>32</xdr:row>
      <xdr:rowOff>0</xdr:rowOff>
    </xdr:to>
    <xdr:graphicFrame fPublished="0">
      <xdr:nvGraphicFramePr>
        <xdr:cNvPr id="2" name="차트 1"/>
        <xdr:cNvGraphicFramePr/>
      </xdr:nvGraphicFramePr>
      <xdr:xfrm>
        <a:off x="670560" y="2933700"/>
        <a:ext cx="5250180" cy="3703320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</xdr:wsDr>
</file>

<file path=xl/pivotCache/_rels/pivotCacheDefinition1.xml.rels><?xml version="1.0" encoding="UTF-8" standalone="yes" ?><Relationships xmlns="http://schemas.openxmlformats.org/package/2006/relationships"><Relationship Id="rId1" Type="http://schemas.openxmlformats.org/officeDocument/2006/relationships/pivotCacheRecords" Target="pivotCacheRecords1.xml"  /></Relationships>
</file>

<file path=xl/pivotCache/pivotCacheDefinition1.xml><?xml version="1.0" encoding="utf-8"?>
<x:pivotCacheDefinition xmlns:r="http://schemas.openxmlformats.org/officeDocument/2006/relationships" xmlns:c="http://schemas.openxmlformats.org/drawingml/2006/chart" xmlns:x="http://schemas.openxmlformats.org/spreadsheetml/2006/main" r:id="rId1" createdVersion="3" recordCount="10">
  <x:cacheSource type="worksheet">
    <x:worksheetSource ref="A3:I13" sheet="분석작업-2"/>
  </x:cacheSource>
  <x:cacheFields count="9">
    <x:cacheField name="사원코드" numFmtId="0">
      <x:sharedItems count="10">
        <x:s v="A01"/>
        <x:s v="B02"/>
        <x:s v="C03"/>
        <x:s v="A02"/>
        <x:s v="C01"/>
        <x:s v="C02"/>
        <x:s v="B03"/>
        <x:s v="B01"/>
        <x:s v="A03"/>
        <x:s v="합계"/>
      </x:sharedItems>
    </x:cacheField>
    <x:cacheField name="성명" numFmtId="0">
      <x:sharedItems containsBlank="1" count="10">
        <x:s v="김형민"/>
        <x:s v="조보람"/>
        <x:s v="고신애"/>
        <x:s v="이승혁"/>
        <x:s v="신길자"/>
        <x:s v="박수동"/>
        <x:s v="서수일"/>
        <x:s v="소성환"/>
        <x:s v="김애자"/>
        <x:m/>
      </x:sharedItems>
    </x:cacheField>
    <x:cacheField name="소속팀" numFmtId="0">
      <x:sharedItems containsBlank="1" count="4">
        <x:s v="영업A팀"/>
        <x:s v="영업B팀"/>
        <x:s v="영업C팀"/>
        <x:m/>
      </x:sharedItems>
    </x:cacheField>
    <x:cacheField name="P550" numFmtId="41">
      <x:sharedItems containsSemiMixedTypes="0" containsString="0" containsNumber="1" containsInteger="1" minValue="2400" maxValue="60600" count="8">
        <x:n v="9600"/>
        <x:n v="8400"/>
        <x:n v="10800"/>
        <x:n v="4800"/>
        <x:n v="3600"/>
        <x:n v="3000"/>
        <x:n v="2400"/>
        <x:n v="60600"/>
      </x:sharedItems>
    </x:cacheField>
    <x:cacheField name="P700" numFmtId="41">
      <x:sharedItems containsSemiMixedTypes="0" containsString="0" containsNumber="1" containsInteger="1" minValue="3400" maxValue="64300" count="9">
        <x:n v="15000"/>
        <x:n v="8500"/>
        <x:n v="6800"/>
        <x:n v="3400"/>
        <x:n v="5100"/>
        <x:n v="4000"/>
        <x:n v="4500"/>
        <x:n v="10200"/>
        <x:n v="64300"/>
      </x:sharedItems>
    </x:cacheField>
    <x:cacheField name="P800" numFmtId="41">
      <x:sharedItems containsSemiMixedTypes="0" containsString="0" containsNumber="1" containsInteger="1" minValue="3400" maxValue="55400" count="6">
        <x:n v="10000"/>
        <x:n v="4000"/>
        <x:n v="8000"/>
        <x:n v="6000"/>
        <x:n v="3400"/>
        <x:n v="55400"/>
      </x:sharedItems>
    </x:cacheField>
    <x:cacheField name="총매출액" numFmtId="41">
      <x:sharedItems containsSemiMixedTypes="0" containsString="0" containsNumber="1" containsInteger="1" minValue="10900" maxValue="180300" count="10">
        <x:n v="34600"/>
        <x:n v="20900"/>
        <x:n v="24400"/>
        <x:n v="20200"/>
        <x:n v="21500"/>
        <x:n v="12800"/>
        <x:n v="16400"/>
        <x:n v="10900"/>
        <x:n v="18600"/>
        <x:n v="180300"/>
      </x:sharedItems>
    </x:cacheField>
    <x:cacheField name="이익금" numFmtId="41">
      <x:sharedItems containsSemiMixedTypes="0" containsString="0" containsNumber="1" containsInteger="1" minValue="436" maxValue="10336" count="10">
        <x:n v="2768"/>
        <x:n v="1254"/>
        <x:n v="1464"/>
        <x:n v="1212"/>
        <x:n v="1290"/>
        <x:n v="512"/>
        <x:n v="656"/>
        <x:n v="436"/>
        <x:n v="744"/>
        <x:n v="10336"/>
      </x:sharedItems>
    </x:cacheField>
    <x:cacheField name="순위" numFmtId="0">
      <x:sharedItems containsString="0" containsBlank="1" containsNumber="1" containsInteger="1" minValue="1" maxValue="9" count="10">
        <x:n v="1"/>
        <x:n v="4"/>
        <x:n v="2"/>
        <x:n v="5"/>
        <x:n v="3"/>
        <x:n v="8"/>
        <x:n v="7"/>
        <x:n v="9"/>
        <x:n v="6"/>
        <x:m/>
      </x:sharedItems>
    </x:cacheField>
  </x:cacheFields>
</x:pivotCacheDefinition>
</file>

<file path=xl/pivotCache/pivotCacheRecords1.xml><?xml version="1.0" encoding="utf-8"?>
<x:pivotCacheRecords xmlns:r="http://schemas.openxmlformats.org/officeDocument/2006/relationships" xmlns:c="http://schemas.openxmlformats.org/drawingml/2006/chart" xmlns:x="http://schemas.openxmlformats.org/spreadsheetml/2006/main" count="10">
  <x:r>
    <x:x v="0"/>
    <x:x v="0"/>
    <x:x v="0"/>
    <x:x v="0"/>
    <x:x v="0"/>
    <x:x v="0"/>
    <x:x v="0"/>
    <x:x v="0"/>
    <x:x v="0"/>
  </x:r>
  <x:r>
    <x:x v="1"/>
    <x:x v="1"/>
    <x:x v="1"/>
    <x:x v="1"/>
    <x:x v="1"/>
    <x:x v="1"/>
    <x:x v="1"/>
    <x:x v="1"/>
    <x:x v="1"/>
  </x:r>
  <x:r>
    <x:x v="2"/>
    <x:x v="2"/>
    <x:x v="2"/>
    <x:x v="0"/>
    <x:x v="2"/>
    <x:x v="2"/>
    <x:x v="2"/>
    <x:x v="2"/>
    <x:x v="2"/>
  </x:r>
  <x:r>
    <x:x v="3"/>
    <x:x v="3"/>
    <x:x v="0"/>
    <x:x v="2"/>
    <x:x v="3"/>
    <x:x v="3"/>
    <x:x v="3"/>
    <x:x v="3"/>
    <x:x v="3"/>
  </x:r>
  <x:r>
    <x:x v="4"/>
    <x:x v="4"/>
    <x:x v="2"/>
    <x:x v="1"/>
    <x:x v="4"/>
    <x:x v="2"/>
    <x:x v="4"/>
    <x:x v="4"/>
    <x:x v="4"/>
  </x:r>
  <x:r>
    <x:x v="5"/>
    <x:x v="5"/>
    <x:x v="2"/>
    <x:x v="3"/>
    <x:x v="5"/>
    <x:x v="1"/>
    <x:x v="5"/>
    <x:x v="5"/>
    <x:x v="5"/>
  </x:r>
  <x:r>
    <x:x v="6"/>
    <x:x v="6"/>
    <x:x v="1"/>
    <x:x v="4"/>
    <x:x v="2"/>
    <x:x v="3"/>
    <x:x v="6"/>
    <x:x v="6"/>
    <x:x v="6"/>
  </x:r>
  <x:r>
    <x:x v="7"/>
    <x:x v="7"/>
    <x:x v="1"/>
    <x:x v="5"/>
    <x:x v="6"/>
    <x:x v="4"/>
    <x:x v="7"/>
    <x:x v="7"/>
    <x:x v="7"/>
  </x:r>
  <x:r>
    <x:x v="8"/>
    <x:x v="8"/>
    <x:x v="0"/>
    <x:x v="6"/>
    <x:x v="7"/>
    <x:x v="3"/>
    <x:x v="8"/>
    <x:x v="8"/>
    <x:x v="8"/>
  </x:r>
  <x:r>
    <x:x v="9"/>
    <x:x v="9"/>
    <x:x v="3"/>
    <x:x v="7"/>
    <x:x v="8"/>
    <x:x v="5"/>
    <x:x v="9"/>
    <x:x v="9"/>
    <x:x v="9"/>
  </x:r>
</x:pivotCacheRecords>
</file>

<file path=xl/pivotTables/_rels/pivotTable1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1.xml"  /></Relationships>
</file>

<file path=xl/pivotTables/pivotTable1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1" cacheId="1" dataOnRows="0" dataPosition="4294967295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1" outline="1" outlineData="1" compactData="0" published="0" gridDropZones="0" immersive="1" multipleFieldFilters="0" chartFormat="0" fieldListSortAscending="0">
  <x:location ref="A17:C22" firstHeaderRow="1" firstDataRow="2" firstDataCol="1" rowPageCount="1" colPageCount="1"/>
  <x:pivotFields count="9">
    <x:pivotField axis="axisRow" compact="0" showAll="0">
      <x:items count="11">
        <x:item x="0"/>
        <x:item x="3"/>
        <x:item x="8"/>
        <x:item x="7"/>
        <x:item x="1"/>
        <x:item x="6"/>
        <x:item x="4"/>
        <x:item x="5"/>
        <x:item x="2"/>
        <x:item x="9"/>
        <x:item t="default"/>
      </x:items>
    </x:pivotField>
    <x:pivotField axis="axisPage" compact="0" showAll="0">
      <x:items count="11">
        <x:item x="2"/>
        <x:item x="8"/>
        <x:item x="0"/>
        <x:item x="5"/>
        <x:item x="6"/>
        <x:item x="7"/>
        <x:item x="4"/>
        <x:item x="3"/>
        <x:item x="1"/>
        <x:item x="9"/>
        <x:item t="default"/>
      </x:items>
    </x:pivotField>
    <x:pivotField axis="axisCol" compact="0" showAll="0">
      <x:items count="5">
        <x:item x="0"/>
        <x:item h="1" x="1"/>
        <x:item h="1" x="2"/>
        <x:item h="1" x="3"/>
        <x:item t="default"/>
      </x:items>
    </x:pivotField>
    <x:pivotField compact="0" numFmtId="41" showAll="0">
      <x:items count="9">
        <x:item x="6"/>
        <x:item x="5"/>
        <x:item x="4"/>
        <x:item x="3"/>
        <x:item x="1"/>
        <x:item x="0"/>
        <x:item x="2"/>
        <x:item x="7"/>
        <x:item t="default"/>
      </x:items>
    </x:pivotField>
    <x:pivotField compact="0" numFmtId="41" showAll="0">
      <x:items count="10">
        <x:item x="3"/>
        <x:item x="5"/>
        <x:item x="6"/>
        <x:item x="4"/>
        <x:item x="2"/>
        <x:item x="1"/>
        <x:item x="7"/>
        <x:item x="0"/>
        <x:item x="8"/>
        <x:item t="default"/>
      </x:items>
    </x:pivotField>
    <x:pivotField compact="0" numFmtId="41" showAll="0">
      <x:items count="7">
        <x:item x="4"/>
        <x:item x="1"/>
        <x:item x="3"/>
        <x:item x="2"/>
        <x:item x="0"/>
        <x:item x="5"/>
        <x:item t="default"/>
      </x:items>
    </x:pivotField>
    <x:pivotField compact="0" numFmtId="41" showAll="0">
      <x:items count="11">
        <x:item x="7"/>
        <x:item x="5"/>
        <x:item x="6"/>
        <x:item x="8"/>
        <x:item x="3"/>
        <x:item x="1"/>
        <x:item x="4"/>
        <x:item x="2"/>
        <x:item x="0"/>
        <x:item x="9"/>
        <x:item t="default"/>
      </x:items>
    </x:pivotField>
    <x:pivotField dataField="1" compact="0" numFmtId="41" showAll="0">
      <x:items count="11">
        <x:item x="7"/>
        <x:item x="5"/>
        <x:item x="6"/>
        <x:item x="8"/>
        <x:item x="3"/>
        <x:item x="1"/>
        <x:item x="4"/>
        <x:item x="2"/>
        <x:item x="0"/>
        <x:item x="9"/>
        <x:item t="default"/>
      </x:items>
    </x:pivotField>
    <x:pivotField compact="0" showAll="0">
      <x:items count="11">
        <x:item x="0"/>
        <x:item x="2"/>
        <x:item x="4"/>
        <x:item x="1"/>
        <x:item x="3"/>
        <x:item x="8"/>
        <x:item x="6"/>
        <x:item x="5"/>
        <x:item x="7"/>
        <x:item x="9"/>
        <x:item t="default"/>
      </x:items>
    </x:pivotField>
  </x:pivotFields>
  <x:rowFields count="1">
    <x:field x="0"/>
  </x:rowFields>
  <x:rowItems count="4">
    <x:i>
      <x:x v="0"/>
    </x:i>
    <x:i>
      <x:x v="1"/>
    </x:i>
    <x:i>
      <x:x v="2"/>
    </x:i>
    <x:i t="grand">
      <x:x v="0"/>
    </x:i>
  </x:rowItems>
  <x:colFields count="1">
    <x:field x="2"/>
  </x:colFields>
  <x:colItems count="2">
    <x:i>
      <x:x v="0"/>
    </x:i>
    <x:i t="grand">
      <x:x v="0"/>
    </x:i>
  </x:colItems>
  <x:pageFields count="1">
    <x:pageField fld="1" hier="-1"/>
  </x:pageFields>
  <x:dataFields count="1">
    <x:dataField name="평균 : 이익금" fld="7" subtotal="average" showDataAs="normal" baseField="0" baseItem="0" numFmtId="165"/>
  </x:dataFields>
  <x:pivotTableStyleInfo name="PivotStyleLight16" showRowHeaders="1" showColHeaders="1" showRowStripes="0" showColStripes="0" showLastColumn="1"/>
  <x:extLst>
    <x:ext xmlns:x14="http://schemas.microsoft.com/office/spreadsheetml/2009/9/main" uri="{962EF5D1-5CA2-4c93-8EF4-DBF5C05439D2}">
      <x14:pivotTableDefinition xmlns:xm="http://schemas.microsoft.com/office/excel/2006/main" hideValuesRow="1" altText=""/>
    </x:ext>
  </x:extLst>
</x:pivotTableDefinition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pivotTable" Target="../pivotTables/pivotTable1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8.xml"  /><Relationship Id="rId2" Type="http://schemas.openxmlformats.org/officeDocument/2006/relationships/vmlDrawing" Target="../drawings/vmlDrawing2.v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9"/>
  <x:sheetViews>
    <x:sheetView topLeftCell="A1" zoomScaleNormal="75" zoomScaleSheetLayoutView="100" workbookViewId="0">
      <x:selection activeCell="F14" activeCellId="0" sqref="F14:F14"/>
    </x:sheetView>
  </x:sheetViews>
  <x:sheetFormatPr defaultColWidth="8.796875" defaultRowHeight="16.39999999999999857891"/>
  <x:cols>
    <x:col min="1" max="1" width="8.796875" bestFit="1" customWidth="1"/>
    <x:col min="2" max="2" width="9.6640625" bestFit="1" customWidth="1"/>
    <x:col min="3" max="3" width="9.75" bestFit="1" customWidth="1"/>
    <x:col min="4" max="4" width="9.1640625" bestFit="1" customWidth="1"/>
    <x:col min="5" max="5" width="8.796875" bestFit="1" customWidth="1"/>
    <x:col min="7" max="7" width="10.25" bestFit="1" customWidth="1"/>
  </x:cols>
  <x:sheetData>
    <x:row r="1" spans="1:1">
      <x:c r="A1" t="s">
        <x:v>12</x:v>
      </x:c>
    </x:row>
    <x:row r="2" spans="7:7">
      <x:c r="G2" s="1" t="s">
        <x:v>281</x:v>
      </x:c>
    </x:row>
    <x:row r="3" spans="1:7">
      <x:c r="A3" s="1" t="s">
        <x:v>181</x:v>
      </x:c>
      <x:c r="B3" s="1" t="s">
        <x:v>162</x:v>
      </x:c>
      <x:c r="C3" s="1" t="s">
        <x:v>274</x:v>
      </x:c>
      <x:c r="D3" s="1" t="s">
        <x:v>273</x:v>
      </x:c>
      <x:c r="E3" s="1" t="s">
        <x:v>163</x:v>
      </x:c>
      <x:c r="F3" s="1" t="s">
        <x:v>275</x:v>
      </x:c>
      <x:c r="G3" s="1" t="s">
        <x:v>8</x:v>
      </x:c>
    </x:row>
    <x:row r="4" spans="1:7">
      <x:c r="A4" s="1">
        <x:v>1001</x:v>
      </x:c>
      <x:c r="B4" s="1" t="s">
        <x:v>277</x:v>
      </x:c>
      <x:c r="C4" s="1" t="s">
        <x:v>282</x:v>
      </x:c>
      <x:c r="D4" s="1" t="s">
        <x:v>1</x:v>
      </x:c>
      <x:c r="E4" s="1">
        <x:v>21</x:v>
      </x:c>
      <x:c r="F4" s="1" t="s">
        <x:v>3</x:v>
      </x:c>
      <x:c r="G4" s="2">
        <x:v>13000</x:v>
      </x:c>
    </x:row>
    <x:row r="5" spans="1:7">
      <x:c r="A5" s="1">
        <x:v>1002</x:v>
      </x:c>
      <x:c r="B5" s="1" t="s">
        <x:v>286</x:v>
      </x:c>
      <x:c r="C5" s="1" t="s">
        <x:v>5</x:v>
      </x:c>
      <x:c r="D5" s="1" t="s">
        <x:v>1</x:v>
      </x:c>
      <x:c r="E5" s="1">
        <x:v>21</x:v>
      </x:c>
      <x:c r="F5" s="1" t="s">
        <x:v>279</x:v>
      </x:c>
      <x:c r="G5" s="2">
        <x:v>13000</x:v>
      </x:c>
    </x:row>
    <x:row r="6" spans="1:7">
      <x:c r="A6" s="1">
        <x:v>1003</x:v>
      </x:c>
      <x:c r="B6" s="1" t="s">
        <x:v>285</x:v>
      </x:c>
      <x:c r="C6" s="1" t="s">
        <x:v>6</x:v>
      </x:c>
      <x:c r="D6" s="1" t="s">
        <x:v>1</x:v>
      </x:c>
      <x:c r="E6" s="1">
        <x:v>45</x:v>
      </x:c>
      <x:c r="F6" s="1" t="s">
        <x:v>283</x:v>
      </x:c>
      <x:c r="G6" s="2">
        <x:v>20000</x:v>
      </x:c>
    </x:row>
    <x:row r="7" spans="1:7">
      <x:c r="A7" s="1">
        <x:v>1011</x:v>
      </x:c>
      <x:c r="B7" s="1" t="s">
        <x:v>284</x:v>
      </x:c>
      <x:c r="C7" s="1" t="s">
        <x:v>287</x:v>
      </x:c>
      <x:c r="D7" s="1" t="s">
        <x:v>1</x:v>
      </x:c>
      <x:c r="E7" s="1">
        <x:v>18</x:v>
      </x:c>
      <x:c r="F7" s="1" t="s">
        <x:v>280</x:v>
      </x:c>
      <x:c r="G7" s="2">
        <x:v>11000</x:v>
      </x:c>
    </x:row>
    <x:row r="8" spans="1:7">
      <x:c r="A8" s="1">
        <x:v>1021</x:v>
      </x:c>
      <x:c r="B8" s="1" t="s">
        <x:v>276</x:v>
      </x:c>
      <x:c r="C8" s="1" t="s">
        <x:v>288</x:v>
      </x:c>
      <x:c r="D8" s="1" t="s">
        <x:v>9</x:v>
      </x:c>
      <x:c r="E8" s="1">
        <x:v>31</x:v>
      </x:c>
      <x:c r="F8" s="1" t="s">
        <x:v>173</x:v>
      </x:c>
      <x:c r="G8" s="2">
        <x:v>11000</x:v>
      </x:c>
    </x:row>
    <x:row r="9" spans="1:7">
      <x:c r="A9" s="1">
        <x:v>1022</x:v>
      </x:c>
      <x:c r="B9" s="1" t="s">
        <x:v>4</x:v>
      </x:c>
      <x:c r="C9" s="1" t="s">
        <x:v>0</x:v>
      </x:c>
      <x:c r="D9" s="1" t="s">
        <x:v>9</x:v>
      </x:c>
      <x:c r="E9" s="1">
        <x:v>31</x:v>
      </x:c>
      <x:c r="F9" s="1" t="s">
        <x:v>2</x:v>
      </x:c>
      <x:c r="G9" s="2">
        <x:v>11000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15"/>
  <x:sheetViews>
    <x:sheetView topLeftCell="A1" zoomScaleNormal="75" zoomScaleSheetLayoutView="100" workbookViewId="0">
      <x:selection activeCell="J6" activeCellId="0" sqref="J6:J6"/>
    </x:sheetView>
  </x:sheetViews>
  <x:sheetFormatPr defaultColWidth="8.796875" defaultRowHeight="16.39999999999999857891"/>
  <x:sheetData>
    <x:row r="1" spans="1:1">
      <x:c r="A1" t="s">
        <x:v>7</x:v>
      </x:c>
    </x:row>
    <x:row r="3" spans="1:8">
      <x:c r="A3" s="23" t="s">
        <x:v>230</x:v>
      </x:c>
      <x:c r="B3" s="23" t="s">
        <x:v>182</x:v>
      </x:c>
      <x:c r="C3" s="23" t="s">
        <x:v>235</x:v>
      </x:c>
      <x:c r="D3" s="24"/>
      <x:c r="E3" s="24"/>
      <x:c r="F3" s="24"/>
      <x:c r="G3" s="24"/>
      <x:c r="H3" s="24"/>
    </x:row>
    <x:row r="4" spans="1:8">
      <x:c r="A4" s="25"/>
      <x:c r="B4" s="25"/>
      <x:c r="C4" s="26" t="s">
        <x:v>229</x:v>
      </x:c>
      <x:c r="D4" s="26" t="s">
        <x:v>243</x:v>
      </x:c>
      <x:c r="E4" s="26" t="s">
        <x:v>236</x:v>
      </x:c>
      <x:c r="F4" s="26" t="s">
        <x:v>237</x:v>
      </x:c>
      <x:c r="G4" s="26" t="s">
        <x:v>232</x:v>
      </x:c>
      <x:c r="H4" s="26" t="s">
        <x:v>169</x:v>
      </x:c>
    </x:row>
    <x:row r="5" spans="1:8">
      <x:c r="A5" s="27">
        <x:v>125001</x:v>
      </x:c>
      <x:c r="B5" s="27" t="s">
        <x:v>233</x:v>
      </x:c>
      <x:c r="C5" s="27">
        <x:v>28</x:v>
      </x:c>
      <x:c r="D5" s="27">
        <x:v>30</x:v>
      </x:c>
      <x:c r="E5" s="27">
        <x:v>10</x:v>
      </x:c>
      <x:c r="F5" s="27">
        <x:v>19</x:v>
      </x:c>
      <x:c r="G5" s="27">
        <x:v>87</x:v>
      </x:c>
      <x:c r="H5" s="27" t="s">
        <x:v>242</x:v>
      </x:c>
    </x:row>
    <x:row r="6" spans="1:8">
      <x:c r="A6" s="5">
        <x:v>125001</x:v>
      </x:c>
      <x:c r="B6" s="5" t="s">
        <x:v>220</x:v>
      </x:c>
      <x:c r="C6" s="5">
        <x:v>20</x:v>
      </x:c>
      <x:c r="D6" s="5">
        <x:v>25</x:v>
      </x:c>
      <x:c r="E6" s="5">
        <x:v>9</x:v>
      </x:c>
      <x:c r="F6" s="5">
        <x:v>16</x:v>
      </x:c>
      <x:c r="G6" s="5">
        <x:v>70</x:v>
      </x:c>
      <x:c r="H6" s="5" t="s">
        <x:v>225</x:v>
      </x:c>
    </x:row>
    <x:row r="7" spans="1:8">
      <x:c r="A7" s="5">
        <x:v>125001</x:v>
      </x:c>
      <x:c r="B7" s="5" t="s">
        <x:v>218</x:v>
      </x:c>
      <x:c r="C7" s="5">
        <x:v>29</x:v>
      </x:c>
      <x:c r="D7" s="5">
        <x:v>25</x:v>
      </x:c>
      <x:c r="E7" s="5">
        <x:v>10</x:v>
      </x:c>
      <x:c r="F7" s="5">
        <x:v>16</x:v>
      </x:c>
      <x:c r="G7" s="5">
        <x:v>80</x:v>
      </x:c>
      <x:c r="H7" s="5" t="s">
        <x:v>244</x:v>
      </x:c>
    </x:row>
    <x:row r="8" spans="1:8">
      <x:c r="A8" s="5">
        <x:v>125001</x:v>
      </x:c>
      <x:c r="B8" s="5" t="s">
        <x:v>214</x:v>
      </x:c>
      <x:c r="C8" s="5">
        <x:v>26</x:v>
      </x:c>
      <x:c r="D8" s="5">
        <x:v>28</x:v>
      </x:c>
      <x:c r="E8" s="5">
        <x:v>10</x:v>
      </x:c>
      <x:c r="F8" s="5">
        <x:v>15</x:v>
      </x:c>
      <x:c r="G8" s="5">
        <x:v>79</x:v>
      </x:c>
      <x:c r="H8" s="5" t="s">
        <x:v>244</x:v>
      </x:c>
    </x:row>
    <x:row r="9" spans="1:8">
      <x:c r="A9" s="5">
        <x:v>125001</x:v>
      </x:c>
      <x:c r="B9" s="5" t="s">
        <x:v>219</x:v>
      </x:c>
      <x:c r="C9" s="5">
        <x:v>19</x:v>
      </x:c>
      <x:c r="D9" s="5">
        <x:v>30</x:v>
      </x:c>
      <x:c r="E9" s="5">
        <x:v>8</x:v>
      </x:c>
      <x:c r="F9" s="5">
        <x:v>17</x:v>
      </x:c>
      <x:c r="G9" s="5">
        <x:v>74</x:v>
      </x:c>
      <x:c r="H9" s="5" t="s">
        <x:v>225</x:v>
      </x:c>
    </x:row>
    <x:row r="10" spans="1:8">
      <x:c r="A10" s="5">
        <x:v>125001</x:v>
      </x:c>
      <x:c r="B10" s="5" t="s">
        <x:v>215</x:v>
      </x:c>
      <x:c r="C10" s="5">
        <x:v>23</x:v>
      </x:c>
      <x:c r="D10" s="5">
        <x:v>22</x:v>
      </x:c>
      <x:c r="E10" s="5">
        <x:v>10</x:v>
      </x:c>
      <x:c r="F10" s="5">
        <x:v>16</x:v>
      </x:c>
      <x:c r="G10" s="5">
        <x:v>71</x:v>
      </x:c>
      <x:c r="H10" s="5" t="s">
        <x:v>225</x:v>
      </x:c>
    </x:row>
    <x:row r="11" spans="1:8">
      <x:c r="A11" s="5">
        <x:v>125001</x:v>
      </x:c>
      <x:c r="B11" s="5" t="s">
        <x:v>213</x:v>
      </x:c>
      <x:c r="C11" s="5">
        <x:v>27</x:v>
      </x:c>
      <x:c r="D11" s="5">
        <x:v>25</x:v>
      </x:c>
      <x:c r="E11" s="5">
        <x:v>10</x:v>
      </x:c>
      <x:c r="F11" s="5">
        <x:v>15</x:v>
      </x:c>
      <x:c r="G11" s="5">
        <x:v>77</x:v>
      </x:c>
      <x:c r="H11" s="5" t="s">
        <x:v>216</x:v>
      </x:c>
    </x:row>
    <x:row r="12" spans="1:8">
      <x:c r="A12" s="5">
        <x:v>125001</x:v>
      </x:c>
      <x:c r="B12" s="5" t="s">
        <x:v>238</x:v>
      </x:c>
      <x:c r="C12" s="5">
        <x:v>25</x:v>
      </x:c>
      <x:c r="D12" s="5">
        <x:v>24</x:v>
      </x:c>
      <x:c r="E12" s="5">
        <x:v>10</x:v>
      </x:c>
      <x:c r="F12" s="5">
        <x:v>18</x:v>
      </x:c>
      <x:c r="G12" s="5">
        <x:v>77</x:v>
      </x:c>
      <x:c r="H12" s="5" t="s">
        <x:v>216</x:v>
      </x:c>
    </x:row>
    <x:row r="13" spans="1:8">
      <x:c r="A13" s="5">
        <x:v>125001</x:v>
      </x:c>
      <x:c r="B13" s="5" t="s">
        <x:v>249</x:v>
      </x:c>
      <x:c r="C13" s="5">
        <x:v>23</x:v>
      </x:c>
      <x:c r="D13" s="5">
        <x:v>20</x:v>
      </x:c>
      <x:c r="E13" s="5">
        <x:v>8</x:v>
      </x:c>
      <x:c r="F13" s="5">
        <x:v>16</x:v>
      </x:c>
      <x:c r="G13" s="5">
        <x:v>67</x:v>
      </x:c>
      <x:c r="H13" s="5" t="s">
        <x:v>267</x:v>
      </x:c>
    </x:row>
    <x:row r="15" spans="6:8">
      <x:c r="F15" s="1" t="s">
        <x:v>89</x:v>
      </x:c>
      <x:c r="G15" s="22">
        <x:v>45894</x:v>
      </x:c>
      <x:c r="H15" s="22"/>
    </x:row>
  </x:sheetData>
  <x:mergeCells count="4">
    <x:mergeCell ref="A3:A4"/>
    <x:mergeCell ref="B3:B4"/>
    <x:mergeCell ref="C3:H3"/>
    <x:mergeCell ref="G15:H15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G12"/>
  <x:sheetViews>
    <x:sheetView topLeftCell="A1" zoomScaleNormal="75" zoomScaleSheetLayoutView="100" workbookViewId="0">
      <x:selection activeCell="K6" activeCellId="0" sqref="K6:K6"/>
    </x:sheetView>
  </x:sheetViews>
  <x:sheetFormatPr defaultColWidth="8.796875" defaultRowHeight="16.39999999999999857891"/>
  <x:sheetData>
    <x:row r="1" spans="1:7" ht="20.64999999999999857891">
      <x:c r="A1" s="18" t="s">
        <x:v>11</x:v>
      </x:c>
      <x:c r="B1" s="18"/>
      <x:c r="C1" s="18"/>
      <x:c r="D1" s="18"/>
      <x:c r="E1" s="18"/>
      <x:c r="F1" s="18"/>
      <x:c r="G1" s="18"/>
    </x:row>
    <x:row r="3" spans="1:7">
      <x:c r="A3" s="28" t="s">
        <x:v>182</x:v>
      </x:c>
      <x:c r="B3" s="28" t="s">
        <x:v>94</x:v>
      </x:c>
      <x:c r="C3" s="28" t="s">
        <x:v>258</x:v>
      </x:c>
      <x:c r="D3" s="28" t="s">
        <x:v>259</x:v>
      </x:c>
      <x:c r="E3" s="28" t="s">
        <x:v>269</x:v>
      </x:c>
      <x:c r="F3" s="28" t="s">
        <x:v>268</x:v>
      </x:c>
      <x:c r="G3" s="28" t="s">
        <x:v>201</x:v>
      </x:c>
    </x:row>
    <x:row r="4" spans="1:7">
      <x:c r="A4" s="28" t="s">
        <x:v>271</x:v>
      </x:c>
      <x:c r="B4" s="28" t="s">
        <x:v>272</x:v>
      </x:c>
      <x:c r="C4" s="28">
        <x:v>85</x:v>
      </x:c>
      <x:c r="D4" s="28">
        <x:v>60</x:v>
      </x:c>
      <x:c r="E4" s="28">
        <x:v>90</x:v>
      </x:c>
      <x:c r="F4" s="29">
        <x:f>AVERAGE(C4:E4)</x:f>
        <x:v>78.333333333333329</x:v>
      </x:c>
      <x:c r="G4" s="28" t="s">
        <x:v>245</x:v>
      </x:c>
    </x:row>
    <x:row r="5" spans="1:7">
      <x:c r="A5" s="28" t="s">
        <x:v>266</x:v>
      </x:c>
      <x:c r="B5" s="28" t="s">
        <x:v>256</x:v>
      </x:c>
      <x:c r="C5" s="28">
        <x:v>75</x:v>
      </x:c>
      <x:c r="D5" s="28">
        <x:v>80</x:v>
      </x:c>
      <x:c r="E5" s="28">
        <x:v>90</x:v>
      </x:c>
      <x:c r="F5" s="29">
        <x:f t="shared" ref="F5:F12" si="0">AVERAGE(C5:E5)</x:f>
        <x:v>81.666666666666671</x:v>
      </x:c>
      <x:c r="G5" s="28" t="s">
        <x:v>245</x:v>
      </x:c>
    </x:row>
    <x:row r="6" spans="1:7">
      <x:c r="A6" s="28" t="s">
        <x:v>261</x:v>
      </x:c>
      <x:c r="B6" s="28" t="s">
        <x:v>250</x:v>
      </x:c>
      <x:c r="C6" s="28">
        <x:v>90</x:v>
      </x:c>
      <x:c r="D6" s="28">
        <x:v>40</x:v>
      </x:c>
      <x:c r="E6" s="28">
        <x:v>80</x:v>
      </x:c>
      <x:c r="F6" s="29">
        <x:f t="shared" si="0"/>
        <x:v>70</x:v>
      </x:c>
      <x:c r="G6" s="28" t="s">
        <x:v>265</x:v>
      </x:c>
    </x:row>
    <x:row r="7" spans="1:7">
      <x:c r="A7" s="28" t="s">
        <x:v>270</x:v>
      </x:c>
      <x:c r="B7" s="28" t="s">
        <x:v>256</x:v>
      </x:c>
      <x:c r="C7" s="28">
        <x:v>80</x:v>
      </x:c>
      <x:c r="D7" s="28">
        <x:v>80</x:v>
      </x:c>
      <x:c r="E7" s="28">
        <x:v>70</x:v>
      </x:c>
      <x:c r="F7" s="29">
        <x:f t="shared" si="0"/>
        <x:v>76.666666666666671</x:v>
      </x:c>
      <x:c r="G7" s="28" t="s">
        <x:v>245</x:v>
      </x:c>
    </x:row>
    <x:row r="8" spans="1:7">
      <x:c r="A8" s="28" t="s">
        <x:v>246</x:v>
      </x:c>
      <x:c r="B8" s="28" t="s">
        <x:v>263</x:v>
      </x:c>
      <x:c r="C8" s="28">
        <x:v>85</x:v>
      </x:c>
      <x:c r="D8" s="28">
        <x:v>100</x:v>
      </x:c>
      <x:c r="E8" s="28">
        <x:v>80</x:v>
      </x:c>
      <x:c r="F8" s="29">
        <x:f t="shared" si="0"/>
        <x:v>88.333333333333329</x:v>
      </x:c>
      <x:c r="G8" s="28" t="s">
        <x:v>245</x:v>
      </x:c>
    </x:row>
    <x:row r="9" spans="1:7">
      <x:c r="A9" s="28" t="s">
        <x:v>253</x:v>
      </x:c>
      <x:c r="B9" s="28" t="s">
        <x:v>247</x:v>
      </x:c>
      <x:c r="C9" s="28">
        <x:v>90</x:v>
      </x:c>
      <x:c r="D9" s="28">
        <x:v>60</x:v>
      </x:c>
      <x:c r="E9" s="28">
        <x:v>90</x:v>
      </x:c>
      <x:c r="F9" s="29">
        <x:f t="shared" si="0"/>
        <x:v>80</x:v>
      </x:c>
      <x:c r="G9" s="28" t="s">
        <x:v>245</x:v>
      </x:c>
    </x:row>
    <x:row r="10" spans="1:7">
      <x:c r="A10" s="28" t="s">
        <x:v>173</x:v>
      </x:c>
      <x:c r="B10" s="28" t="s">
        <x:v>250</x:v>
      </x:c>
      <x:c r="C10" s="28">
        <x:v>60</x:v>
      </x:c>
      <x:c r="D10" s="28">
        <x:v>60</x:v>
      </x:c>
      <x:c r="E10" s="28">
        <x:v>80</x:v>
      </x:c>
      <x:c r="F10" s="29">
        <x:f t="shared" si="0"/>
        <x:v>66.666666666666671</x:v>
      </x:c>
      <x:c r="G10" s="28" t="s">
        <x:v>265</x:v>
      </x:c>
    </x:row>
    <x:row r="11" spans="1:7">
      <x:c r="A11" s="28" t="s">
        <x:v>264</x:v>
      </x:c>
      <x:c r="B11" s="28" t="s">
        <x:v>272</x:v>
      </x:c>
      <x:c r="C11" s="28">
        <x:v>95</x:v>
      </x:c>
      <x:c r="D11" s="28">
        <x:v>80</x:v>
      </x:c>
      <x:c r="E11" s="28">
        <x:v>90</x:v>
      </x:c>
      <x:c r="F11" s="29">
        <x:f t="shared" si="0"/>
        <x:v>88.333333333333329</x:v>
      </x:c>
      <x:c r="G11" s="28" t="s">
        <x:v>245</x:v>
      </x:c>
    </x:row>
    <x:row r="12" spans="1:7">
      <x:c r="A12" s="28" t="s">
        <x:v>252</x:v>
      </x:c>
      <x:c r="B12" s="28" t="s">
        <x:v>247</x:v>
      </x:c>
      <x:c r="C12" s="28">
        <x:v>65</x:v>
      </x:c>
      <x:c r="D12" s="28">
        <x:v>80</x:v>
      </x:c>
      <x:c r="E12" s="28">
        <x:v>90</x:v>
      </x:c>
      <x:c r="F12" s="29">
        <x:f t="shared" si="0"/>
        <x:v>78.333333333333329</x:v>
      </x:c>
      <x:c r="G12" s="28" t="s">
        <x:v>245</x:v>
      </x:c>
    </x:row>
  </x:sheetData>
  <x:mergeCells count="1">
    <x:mergeCell ref="A1:G1"/>
  </x:mergeCells>
  <x:conditionalFormatting sqref="A4:G12">
    <x:cfRule type="expression" dxfId="0" priority="2">
      <x:formula>$C4&gt;=90</x:formula>
    </x:cfRule>
  </x:conditionalFormatting>
  <x:conditionalFormatting sqref="A4:G12">
    <x:cfRule type="expression" dxfId="1" priority="1">
      <x:formula>$C4&lt;90</x:formula>
    </x:cfRule>
  </x:conditionalFormatting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G14"/>
  <x:sheetViews>
    <x:sheetView topLeftCell="A1" zoomScaleNormal="75" zoomScaleSheetLayoutView="100" workbookViewId="0">
      <x:selection activeCell="C20" activeCellId="0" sqref="C19:C20"/>
    </x:sheetView>
  </x:sheetViews>
  <x:sheetFormatPr defaultColWidth="8.796875" defaultRowHeight="16.39999999999999857891"/>
  <x:sheetData>
    <x:row r="1" spans="1:1">
      <x:c r="A1" t="s">
        <x:v>157</x:v>
      </x:c>
    </x:row>
    <x:row r="3" spans="1:7">
      <x:c r="A3" t="s">
        <x:v>38</x:v>
      </x:c>
      <x:c r="B3" t="s">
        <x:v>291</x:v>
      </x:c>
      <x:c r="C3" t="s">
        <x:v>292</x:v>
      </x:c>
      <x:c r="D3" t="s">
        <x:v>293</x:v>
      </x:c>
      <x:c r="E3" t="s">
        <x:v>290</x:v>
      </x:c>
      <x:c r="F3" t="s">
        <x:v>307</x:v>
      </x:c>
      <x:c r="G3" t="s">
        <x:v>294</x:v>
      </x:c>
    </x:row>
    <x:row r="4" spans="1:7">
      <x:c r="A4" t="s">
        <x:v>302</x:v>
      </x:c>
      <x:c r="B4">
        <x:v>16</x:v>
      </x:c>
      <x:c r="C4">
        <x:v>17</x:v>
      </x:c>
      <x:c r="D4">
        <x:v>40</x:v>
      </x:c>
      <x:c r="E4">
        <x:v>4</x:v>
      </x:c>
      <x:c r="F4">
        <x:v>77</x:v>
      </x:c>
      <x:c r="G4" t="s">
        <x:v>225</x:v>
      </x:c>
    </x:row>
    <x:row r="5" spans="1:7">
      <x:c r="A5" t="s">
        <x:v>296</x:v>
      </x:c>
      <x:c r="B5">
        <x:v>15</x:v>
      </x:c>
      <x:c r="C5">
        <x:v>14</x:v>
      </x:c>
      <x:c r="D5">
        <x:v>30</x:v>
      </x:c>
      <x:c r="E5">
        <x:v>3</x:v>
      </x:c>
      <x:c r="F5">
        <x:v>62</x:v>
      </x:c>
      <x:c r="G5" t="s">
        <x:v>303</x:v>
      </x:c>
    </x:row>
    <x:row r="6" spans="1:7">
      <x:c r="A6" t="s">
        <x:v>305</x:v>
      </x:c>
      <x:c r="B6">
        <x:v>19</x:v>
      </x:c>
      <x:c r="C6">
        <x:v>18</x:v>
      </x:c>
      <x:c r="D6">
        <x:v>47</x:v>
      </x:c>
      <x:c r="E6">
        <x:v>2</x:v>
      </x:c>
      <x:c r="F6">
        <x:v>86</x:v>
      </x:c>
      <x:c r="G6" t="s">
        <x:v>244</x:v>
      </x:c>
    </x:row>
    <x:row r="7" spans="1:7">
      <x:c r="A7" t="s">
        <x:v>304</x:v>
      </x:c>
      <x:c r="B7">
        <x:v>18</x:v>
      </x:c>
      <x:c r="C7">
        <x:v>17</x:v>
      </x:c>
      <x:c r="D7">
        <x:v>49</x:v>
      </x:c>
      <x:c r="E7">
        <x:v>4</x:v>
      </x:c>
      <x:c r="F7">
        <x:v>88</x:v>
      </x:c>
      <x:c r="G7" t="s">
        <x:v>244</x:v>
      </x:c>
    </x:row>
    <x:row r="8" spans="1:7">
      <x:c r="A8" t="s">
        <x:v>306</x:v>
      </x:c>
      <x:c r="B8">
        <x:v>12</x:v>
      </x:c>
      <x:c r="C8">
        <x:v>12</x:v>
      </x:c>
      <x:c r="D8">
        <x:v>38</x:v>
      </x:c>
      <x:c r="E8">
        <x:v>3</x:v>
      </x:c>
      <x:c r="F8">
        <x:v>65</x:v>
      </x:c>
      <x:c r="G8" t="s">
        <x:v>303</x:v>
      </x:c>
    </x:row>
    <x:row r="9" spans="1:7">
      <x:c r="A9" t="s">
        <x:v>297</x:v>
      </x:c>
      <x:c r="B9">
        <x:v>14</x:v>
      </x:c>
      <x:c r="C9">
        <x:v>15</x:v>
      </x:c>
      <x:c r="D9">
        <x:v>29</x:v>
      </x:c>
      <x:c r="E9">
        <x:v>2</x:v>
      </x:c>
      <x:c r="F9">
        <x:v>60</x:v>
      </x:c>
      <x:c r="G9" t="s">
        <x:v>298</x:v>
      </x:c>
    </x:row>
    <x:row r="10" spans="1:7">
      <x:c r="A10" t="s">
        <x:v>299</x:v>
      </x:c>
      <x:c r="B10">
        <x:v>12</x:v>
      </x:c>
      <x:c r="C10">
        <x:v>11</x:v>
      </x:c>
      <x:c r="D10">
        <x:v>35</x:v>
      </x:c>
      <x:c r="E10">
        <x:v>3</x:v>
      </x:c>
      <x:c r="F10">
        <x:v>61</x:v>
      </x:c>
      <x:c r="G10" t="s">
        <x:v>303</x:v>
      </x:c>
    </x:row>
    <x:row r="11" spans="1:7">
      <x:c r="A11" t="s">
        <x:v>300</x:v>
      </x:c>
      <x:c r="B11">
        <x:v>16</x:v>
      </x:c>
      <x:c r="C11">
        <x:v>17</x:v>
      </x:c>
      <x:c r="D11">
        <x:v>43</x:v>
      </x:c>
      <x:c r="E11">
        <x:v>4</x:v>
      </x:c>
      <x:c r="F11">
        <x:v>80</x:v>
      </x:c>
      <x:c r="G11" t="s">
        <x:v>225</x:v>
      </x:c>
    </x:row>
    <x:row r="12" spans="1:7">
      <x:c r="A12" t="s">
        <x:v>301</x:v>
      </x:c>
      <x:c r="B12">
        <x:v>17</x:v>
      </x:c>
      <x:c r="C12">
        <x:v>18</x:v>
      </x:c>
      <x:c r="D12">
        <x:v>46</x:v>
      </x:c>
      <x:c r="E12">
        <x:v>4</x:v>
      </x:c>
      <x:c r="F12">
        <x:v>85</x:v>
      </x:c>
      <x:c r="G12" t="s">
        <x:v>244</x:v>
      </x:c>
    </x:row>
    <x:row r="13" spans="1:5">
      <x:c r="A13" t="s">
        <x:v>268</x:v>
      </x:c>
      <x:c r="B13">
        <x:v>15.44</x:v>
      </x:c>
      <x:c r="C13">
        <x:v>15.44</x:v>
      </x:c>
      <x:c r="D13">
        <x:v>39.670000000000002</x:v>
      </x:c>
      <x:c r="E13">
        <x:v>3.2200000000000002</x:v>
      </x:c>
    </x:row>
    <x:row r="14" spans="1:5">
      <x:c r="A14" t="s">
        <x:v>295</x:v>
      </x:c>
      <x:c r="B14">
        <x:v>19</x:v>
      </x:c>
      <x:c r="C14">
        <x:v>18</x:v>
      </x:c>
      <x:c r="D14">
        <x:v>49</x:v>
      </x:c>
      <x:c r="E14">
        <x:v>4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35"/>
  <x:sheetViews>
    <x:sheetView topLeftCell="A25" zoomScaleNormal="75" zoomScaleSheetLayoutView="100" workbookViewId="0">
      <x:selection activeCell="I38" activeCellId="0" sqref="I38:I38"/>
    </x:sheetView>
  </x:sheetViews>
  <x:sheetFormatPr defaultColWidth="8.796875" defaultRowHeight="16.39999999999999857891"/>
  <x:cols>
    <x:col min="3" max="3" width="11.5390625" bestFit="1" customWidth="1"/>
    <x:col min="4" max="4" width="10.75" bestFit="1" customWidth="1"/>
    <x:col min="5" max="5" width="8.796875" bestFit="1" customWidth="1"/>
    <x:col min="9" max="9" width="10.4140625" bestFit="1" customWidth="1"/>
    <x:col min="10" max="10" width="8.796875" bestFit="1" customWidth="1"/>
  </x:cols>
  <x:sheetData>
    <x:row r="1" spans="1:7">
      <x:c r="A1" s="3" t="s">
        <x:v>109</x:v>
      </x:c>
      <x:c r="B1" s="4" t="s">
        <x:v>171</x:v>
      </x:c>
      <x:c r="F1" s="3" t="s">
        <x:v>95</x:v>
      </x:c>
      <x:c r="G1" s="4" t="s">
        <x:v>160</x:v>
      </x:c>
    </x:row>
    <x:row r="2" spans="1:9">
      <x:c r="A2" s="5" t="s">
        <x:v>182</x:v>
      </x:c>
      <x:c r="B2" s="5" t="s">
        <x:v>170</x:v>
      </x:c>
      <x:c r="C2" s="5" t="s">
        <x:v>172</x:v>
      </x:c>
      <x:c r="D2" s="5" t="s">
        <x:v>174</x:v>
      </x:c>
      <x:c r="F2" s="5" t="s">
        <x:v>164</x:v>
      </x:c>
      <x:c r="G2" s="5" t="s">
        <x:v>191</x:v>
      </x:c>
      <x:c r="H2" s="5" t="s">
        <x:v>106</x:v>
      </x:c>
      <x:c r="I2" s="6" t="s">
        <x:v>169</x:v>
      </x:c>
    </x:row>
    <x:row r="3" spans="1:9">
      <x:c r="A3" s="5" t="s">
        <x:v>183</x:v>
      </x:c>
      <x:c r="B3" s="5" t="s">
        <x:v>188</x:v>
      </x:c>
      <x:c r="C3" s="5">
        <x:v>72</x:v>
      </x:c>
      <x:c r="D3" s="5">
        <x:v>88</x:v>
      </x:c>
      <x:c r="F3" s="5" t="s">
        <x:v>167</x:v>
      </x:c>
      <x:c r="G3" s="7">
        <x:v>15782</x:v>
      </x:c>
      <x:c r="H3" s="5">
        <x:v>7</x:v>
      </x:c>
      <x:c r="I3" s="5" t="str">
        <x:f>IF(OR(G3&gt;=AVERAGE($G$3:$G$12),H3&gt;=5),"우수영업소","")</x:f>
        <x:v>우수영업소</x:v>
      </x:c>
    </x:row>
    <x:row r="4" spans="1:9">
      <x:c r="A4" s="5" t="s">
        <x:v>185</x:v>
      </x:c>
      <x:c r="B4" s="5" t="s">
        <x:v>189</x:v>
      </x:c>
      <x:c r="C4" s="5">
        <x:v>82</x:v>
      </x:c>
      <x:c r="D4" s="5">
        <x:v>70</x:v>
      </x:c>
      <x:c r="F4" s="5" t="s">
        <x:v>165</x:v>
      </x:c>
      <x:c r="G4" s="7">
        <x:v>12587</x:v>
      </x:c>
      <x:c r="H4" s="5">
        <x:v>3</x:v>
      </x:c>
      <x:c r="I4" s="5" t="str">
        <x:f t="shared" ref="I4:I12" si="0">IF(OR(G4&gt;=AVERAGE($G$3:$G$12),H4&gt;=5),"우수영업소","")</x:f>
        <x:v/>
      </x:c>
    </x:row>
    <x:row r="5" spans="1:9">
      <x:c r="A5" s="5" t="s">
        <x:v>168</x:v>
      </x:c>
      <x:c r="B5" s="5" t="s">
        <x:v>187</x:v>
      </x:c>
      <x:c r="C5" s="5">
        <x:v>98</x:v>
      </x:c>
      <x:c r="D5" s="5">
        <x:v>80</x:v>
      </x:c>
      <x:c r="F5" s="5" t="s">
        <x:v>179</x:v>
      </x:c>
      <x:c r="G5" s="7">
        <x:v>26587</x:v>
      </x:c>
      <x:c r="H5" s="5">
        <x:v>4</x:v>
      </x:c>
      <x:c r="I5" s="5" t="str">
        <x:f t="shared" si="0"/>
        <x:v>우수영업소</x:v>
      </x:c>
    </x:row>
    <x:row r="6" spans="1:9">
      <x:c r="A6" s="5" t="s">
        <x:v>180</x:v>
      </x:c>
      <x:c r="B6" s="5" t="s">
        <x:v>189</x:v>
      </x:c>
      <x:c r="C6" s="5">
        <x:v>76</x:v>
      </x:c>
      <x:c r="D6" s="5">
        <x:v>94</x:v>
      </x:c>
      <x:c r="F6" s="5" t="s">
        <x:v>184</x:v>
      </x:c>
      <x:c r="G6" s="7">
        <x:v>31587</x:v>
      </x:c>
      <x:c r="H6" s="5">
        <x:v>2</x:v>
      </x:c>
      <x:c r="I6" s="5" t="str">
        <x:f t="shared" si="0"/>
        <x:v>우수영업소</x:v>
      </x:c>
    </x:row>
    <x:row r="7" spans="1:9">
      <x:c r="A7" s="5" t="s">
        <x:v>175</x:v>
      </x:c>
      <x:c r="B7" s="5" t="s">
        <x:v>188</x:v>
      </x:c>
      <x:c r="C7" s="5">
        <x:v>68</x:v>
      </x:c>
      <x:c r="D7" s="5">
        <x:v>74</x:v>
      </x:c>
      <x:c r="F7" s="5" t="s">
        <x:v>166</x:v>
      </x:c>
      <x:c r="G7" s="7">
        <x:v>14876</x:v>
      </x:c>
      <x:c r="H7" s="5">
        <x:v>3</x:v>
      </x:c>
      <x:c r="I7" s="5" t="str">
        <x:f t="shared" si="0"/>
        <x:v/>
      </x:c>
    </x:row>
    <x:row r="8" spans="1:9">
      <x:c r="A8" s="5" t="s">
        <x:v>186</x:v>
      </x:c>
      <x:c r="B8" s="5" t="s">
        <x:v>188</x:v>
      </x:c>
      <x:c r="C8" s="5">
        <x:v>84</x:v>
      </x:c>
      <x:c r="D8" s="5">
        <x:v>90</x:v>
      </x:c>
      <x:c r="F8" s="5" t="s">
        <x:v>177</x:v>
      </x:c>
      <x:c r="G8" s="7">
        <x:v>12578</x:v>
      </x:c>
      <x:c r="H8" s="5">
        <x:v>4</x:v>
      </x:c>
      <x:c r="I8" s="5" t="str">
        <x:f t="shared" si="0"/>
        <x:v/>
      </x:c>
    </x:row>
    <x:row r="9" spans="1:9">
      <x:c r="A9" s="5" t="s">
        <x:v>190</x:v>
      </x:c>
      <x:c r="B9" s="5" t="s">
        <x:v>189</x:v>
      </x:c>
      <x:c r="C9" s="5">
        <x:v>58</x:v>
      </x:c>
      <x:c r="D9" s="5">
        <x:v>64</x:v>
      </x:c>
      <x:c r="F9" s="5" t="s">
        <x:v>208</x:v>
      </x:c>
      <x:c r="G9" s="7">
        <x:v>25401</x:v>
      </x:c>
      <x:c r="H9" s="5">
        <x:v>2</x:v>
      </x:c>
      <x:c r="I9" s="5" t="str">
        <x:f t="shared" si="0"/>
        <x:v>우수영업소</x:v>
      </x:c>
    </x:row>
    <x:row r="10" spans="1:9">
      <x:c r="A10" s="5" t="s">
        <x:v>176</x:v>
      </x:c>
      <x:c r="B10" s="5" t="s">
        <x:v>188</x:v>
      </x:c>
      <x:c r="C10" s="5">
        <x:v>78</x:v>
      </x:c>
      <x:c r="D10" s="5">
        <x:v>82</x:v>
      </x:c>
      <x:c r="F10" s="5" t="s">
        <x:v>204</x:v>
      </x:c>
      <x:c r="G10" s="7">
        <x:v>32874</x:v>
      </x:c>
      <x:c r="H10" s="5">
        <x:v>5</x:v>
      </x:c>
      <x:c r="I10" s="5" t="str">
        <x:f t="shared" si="0"/>
        <x:v>우수영업소</x:v>
      </x:c>
    </x:row>
    <x:row r="11" spans="1:9">
      <x:c r="A11" s="19" t="s">
        <x:v>115</x:v>
      </x:c>
      <x:c r="B11" s="20"/>
      <x:c r="C11" s="5">
        <x:f>ROUNDUP(_xlfn.STDEV.S(C3:C10),2)</x:f>
        <x:v>11.859999999999999</x:v>
      </x:c>
      <x:c r="D11" s="5">
        <x:f>ROUNDUP(_xlfn.STDEV.S(D3:D10),2)</x:f>
        <x:v>10.390000000000001</x:v>
      </x:c>
      <x:c r="F11" s="5" t="s">
        <x:v>192</x:v>
      </x:c>
      <x:c r="G11" s="7">
        <x:v>58755</x:v>
      </x:c>
      <x:c r="H11" s="5">
        <x:v>1</x:v>
      </x:c>
      <x:c r="I11" s="5" t="str">
        <x:f t="shared" si="0"/>
        <x:v>우수영업소</x:v>
      </x:c>
    </x:row>
    <x:row r="12" spans="1:9">
      <x:c r="A12" s="19" t="s">
        <x:v>178</x:v>
      </x:c>
      <x:c r="B12" s="20"/>
      <x:c r="C12" s="5">
        <x:f>ROUNDUP(_xlfn.VAR.S(C3:C10),2)</x:f>
        <x:v>140.58000000000001</x:v>
      </x:c>
      <x:c r="D12" s="5">
        <x:f>ROUNDUP(_xlfn.VAR.S(D3:D10),2)</x:f>
        <x:v>107.93000000000001</x:v>
      </x:c>
      <x:c r="F12" s="5" t="s">
        <x:v>210</x:v>
      </x:c>
      <x:c r="G12" s="7">
        <x:v>15825</x:v>
      </x:c>
      <x:c r="H12" s="5">
        <x:v>3</x:v>
      </x:c>
      <x:c r="I12" s="5" t="str">
        <x:f t="shared" si="0"/>
        <x:v/>
      </x:c>
    </x:row>
    <x:row r="14" spans="1:7">
      <x:c r="A14" s="3" t="s">
        <x:v>102</x:v>
      </x:c>
      <x:c r="B14" s="4" t="s">
        <x:v>161</x:v>
      </x:c>
      <x:c r="F14" s="3" t="s">
        <x:v>111</x:v>
      </x:c>
      <x:c r="G14" s="4" t="s">
        <x:v>112</x:v>
      </x:c>
    </x:row>
    <x:row r="15" spans="1:10">
      <x:c r="A15" s="5" t="s">
        <x:v>101</x:v>
      </x:c>
      <x:c r="B15" s="5" t="s">
        <x:v>200</x:v>
      </x:c>
      <x:c r="C15" s="5" t="s">
        <x:v>196</x:v>
      </x:c>
      <x:c r="D15" s="6" t="s">
        <x:v>201</x:v>
      </x:c>
      <x:c r="F15" s="8"/>
      <x:c r="G15" s="7" t="s">
        <x:v>167</x:v>
      </x:c>
      <x:c r="H15" s="7" t="s">
        <x:v>165</x:v>
      </x:c>
      <x:c r="I15" s="7" t="s">
        <x:v>203</x:v>
      </x:c>
      <x:c r="J15" s="7" t="s">
        <x:v>206</x:v>
      </x:c>
    </x:row>
    <x:row r="16" spans="1:10">
      <x:c r="A16" s="5">
        <x:v>1046001</x:v>
      </x:c>
      <x:c r="B16" s="5" t="s">
        <x:v>194</x:v>
      </x:c>
      <x:c r="C16" s="5">
        <x:v>91</x:v>
      </x:c>
      <x:c r="D16" s="5" t="str">
        <x:f>CHOOSE(_xlfn.RANK.EQ(C16,$C$16:$C$24),"1등","2등","3등","","","","","","")</x:f>
        <x:v/>
      </x:c>
      <x:c r="F16" s="7" t="s">
        <x:v>167</x:v>
      </x:c>
      <x:c r="G16" s="7">
        <x:v>4000</x:v>
      </x:c>
      <x:c r="H16" s="7">
        <x:v>5000</x:v>
      </x:c>
      <x:c r="I16" s="7">
        <x:v>6500</x:v>
      </x:c>
      <x:c r="J16" s="7">
        <x:v>10000</x:v>
      </x:c>
    </x:row>
    <x:row r="17" spans="1:10">
      <x:c r="A17" s="5">
        <x:v>1046002</x:v>
      </x:c>
      <x:c r="B17" s="5" t="s">
        <x:v>199</x:v>
      </x:c>
      <x:c r="C17" s="5">
        <x:v>88</x:v>
      </x:c>
      <x:c r="D17" s="5" t="str">
        <x:f t="shared" ref="D17:D24" si="1">CHOOSE(_xlfn.RANK.EQ(C17,$C$16:$C$24),"1등","2등","3등","","","","","","")</x:f>
        <x:v/>
      </x:c>
      <x:c r="F17" s="7" t="s">
        <x:v>165</x:v>
      </x:c>
      <x:c r="G17" s="7">
        <x:v>5000</x:v>
      </x:c>
      <x:c r="H17" s="7">
        <x:v>4000</x:v>
      </x:c>
      <x:c r="I17" s="7">
        <x:v>5500</x:v>
      </x:c>
      <x:c r="J17" s="7">
        <x:v>9000</x:v>
      </x:c>
    </x:row>
    <x:row r="18" spans="1:10">
      <x:c r="A18" s="5">
        <x:v>1046003</x:v>
      </x:c>
      <x:c r="B18" s="5" t="s">
        <x:v>212</x:v>
      </x:c>
      <x:c r="C18" s="5">
        <x:v>95</x:v>
      </x:c>
      <x:c r="D18" s="5" t="str">
        <x:f t="shared" si="1"/>
        <x:v>2등</x:v>
      </x:c>
      <x:c r="F18" s="7" t="s">
        <x:v>203</x:v>
      </x:c>
      <x:c r="G18" s="7">
        <x:v>6500</x:v>
      </x:c>
      <x:c r="H18" s="7">
        <x:v>5500</x:v>
      </x:c>
      <x:c r="I18" s="7">
        <x:v>4000</x:v>
      </x:c>
      <x:c r="J18" s="7">
        <x:v>7500</x:v>
      </x:c>
    </x:row>
    <x:row r="19" spans="1:10">
      <x:c r="A19" s="5">
        <x:v>1046004</x:v>
      </x:c>
      <x:c r="B19" s="5" t="s">
        <x:v>198</x:v>
      </x:c>
      <x:c r="C19" s="5">
        <x:v>90</x:v>
      </x:c>
      <x:c r="D19" s="5" t="str">
        <x:f t="shared" si="1"/>
        <x:v/>
      </x:c>
      <x:c r="F19" s="7" t="s">
        <x:v>206</x:v>
      </x:c>
      <x:c r="G19" s="7">
        <x:v>10000</x:v>
      </x:c>
      <x:c r="H19" s="7">
        <x:v>9000</x:v>
      </x:c>
      <x:c r="I19" s="7">
        <x:v>7500</x:v>
      </x:c>
      <x:c r="J19" s="7">
        <x:v>7000</x:v>
      </x:c>
    </x:row>
    <x:row r="20" spans="1:4">
      <x:c r="A20" s="5">
        <x:v>1046005</x:v>
      </x:c>
      <x:c r="B20" s="5" t="s">
        <x:v>195</x:v>
      </x:c>
      <x:c r="C20" s="5">
        <x:v>94</x:v>
      </x:c>
      <x:c r="D20" s="5" t="str">
        <x:f t="shared" si="1"/>
        <x:v>3등</x:v>
      </x:c>
    </x:row>
    <x:row r="21" spans="1:6">
      <x:c r="A21" s="5">
        <x:v>1046006</x:v>
      </x:c>
      <x:c r="B21" s="5" t="s">
        <x:v>205</x:v>
      </x:c>
      <x:c r="C21" s="5">
        <x:v>92</x:v>
      </x:c>
      <x:c r="D21" s="5" t="str">
        <x:f t="shared" si="1"/>
        <x:v/>
      </x:c>
      <x:c r="F21" s="16" t="s">
        <x:v>103</x:v>
      </x:c>
    </x:row>
    <x:row r="22" spans="1:10">
      <x:c r="A22" s="5">
        <x:v>1046007</x:v>
      </x:c>
      <x:c r="B22" s="5" t="s">
        <x:v>197</x:v>
      </x:c>
      <x:c r="C22" s="5">
        <x:v>89</x:v>
      </x:c>
      <x:c r="D22" s="5" t="str">
        <x:f t="shared" si="1"/>
        <x:v/>
      </x:c>
      <x:c r="F22" s="5" t="s">
        <x:v>207</x:v>
      </x:c>
      <x:c r="G22" s="5" t="s">
        <x:v>167</x:v>
      </x:c>
      <x:c r="H22" s="5" t="s">
        <x:v>165</x:v>
      </x:c>
      <x:c r="I22" s="5" t="s">
        <x:v>203</x:v>
      </x:c>
      <x:c r="J22" s="5" t="s">
        <x:v>206</x:v>
      </x:c>
    </x:row>
    <x:row r="23" spans="1:10">
      <x:c r="A23" s="5">
        <x:v>1046008</x:v>
      </x:c>
      <x:c r="B23" s="5" t="s">
        <x:v>202</x:v>
      </x:c>
      <x:c r="C23" s="5">
        <x:v>97</x:v>
      </x:c>
      <x:c r="D23" s="5" t="str">
        <x:f t="shared" si="1"/>
        <x:v>1등</x:v>
      </x:c>
      <x:c r="F23" s="5" t="s">
        <x:v>181</x:v>
      </x:c>
      <x:c r="G23" s="5">
        <x:v>1</x:v>
      </x:c>
      <x:c r="H23" s="5">
        <x:v>2</x:v>
      </x:c>
      <x:c r="I23" s="5">
        <x:v>3</x:v>
      </x:c>
      <x:c r="J23" s="5">
        <x:v>4</x:v>
      </x:c>
    </x:row>
    <x:row r="24" spans="1:4">
      <x:c r="A24" s="5">
        <x:v>1046009</x:v>
      </x:c>
      <x:c r="B24" s="5" t="s">
        <x:v>193</x:v>
      </x:c>
      <x:c r="C24" s="5">
        <x:v>87</x:v>
      </x:c>
      <x:c r="D24" s="5" t="str">
        <x:f t="shared" si="1"/>
        <x:v/>
      </x:c>
    </x:row>
    <x:row r="25" spans="8:10">
      <x:c r="H25" s="5" t="s">
        <x:v>209</x:v>
      </x:c>
      <x:c r="I25" s="5" t="s">
        <x:v>211</x:v>
      </x:c>
      <x:c r="J25" s="6" t="s">
        <x:v>98</x:v>
      </x:c>
    </x:row>
    <x:row r="26" spans="1:10">
      <x:c r="A26" s="3" t="s">
        <x:v>99</x:v>
      </x:c>
      <x:c r="B26" s="4" t="s">
        <x:v>104</x:v>
      </x:c>
      <x:c r="H26" s="5" t="s">
        <x:v>165</x:v>
      </x:c>
      <x:c r="I26" s="5" t="s">
        <x:v>206</x:v>
      </x:c>
      <x:c r="J26" s="7">
        <x:f>INDEX(G16:J19,HLOOKUP(H26,G22:J23,2,FALSE))</x:f>
        <x:v>9000</x:v>
      </x:c>
    </x:row>
    <x:row r="27" spans="1:5">
      <x:c r="A27" s="5" t="s">
        <x:v>105</x:v>
      </x:c>
      <x:c r="B27" s="5" t="s">
        <x:v>217</x:v>
      </x:c>
      <x:c r="C27" s="5" t="s">
        <x:v>239</x:v>
      </x:c>
      <x:c r="D27" s="5" t="s">
        <x:v>234</x:v>
      </x:c>
      <x:c r="E27" s="6" t="s">
        <x:v>114</x:v>
      </x:c>
    </x:row>
    <x:row r="28" spans="1:5">
      <x:c r="A28" s="5" t="s">
        <x:v>91</x:v>
      </x:c>
      <x:c r="B28" s="5" t="s">
        <x:v>241</x:v>
      </x:c>
      <x:c r="C28" s="5" t="s">
        <x:v>226</x:v>
      </x:c>
      <x:c r="D28" s="9">
        <x:v>41044</x:v>
      </x:c>
      <x:c r="E28" s="15">
        <x:f>(2000+MID(A28,3,2))-YEAR(D28)</x:f>
        <x:v>9</x:v>
      </x:c>
    </x:row>
    <x:row r="29" spans="1:5">
      <x:c r="A29" s="5" t="s">
        <x:v>92</x:v>
      </x:c>
      <x:c r="B29" s="5" t="s">
        <x:v>222</x:v>
      </x:c>
      <x:c r="C29" s="5" t="s">
        <x:v>221</x:v>
      </x:c>
      <x:c r="D29" s="9">
        <x:v>42713</x:v>
      </x:c>
      <x:c r="E29" s="15">
        <x:f t="shared" ref="E29:E35" si="2">(2000+MID(A29,3,2))-YEAR(D29)</x:f>
        <x:v>6</x:v>
      </x:c>
    </x:row>
    <x:row r="30" spans="1:5">
      <x:c r="A30" s="5" t="s">
        <x:v>108</x:v>
      </x:c>
      <x:c r="B30" s="5" t="s">
        <x:v>240</x:v>
      </x:c>
      <x:c r="C30" s="5" t="s">
        <x:v>226</x:v>
      </x:c>
      <x:c r="D30" s="9">
        <x:v>40443</x:v>
      </x:c>
      <x:c r="E30" s="15">
        <x:f t="shared" si="2"/>
        <x:v>10</x:v>
      </x:c>
    </x:row>
    <x:row r="31" spans="1:5">
      <x:c r="A31" s="5" t="s">
        <x:v>107</x:v>
      </x:c>
      <x:c r="B31" s="5" t="s">
        <x:v>231</x:v>
      </x:c>
      <x:c r="C31" s="5" t="s">
        <x:v>226</x:v>
      </x:c>
      <x:c r="D31" s="9">
        <x:v>43472</x:v>
      </x:c>
      <x:c r="E31" s="15">
        <x:f t="shared" si="2"/>
        <x:v>3</x:v>
      </x:c>
    </x:row>
    <x:row r="32" spans="1:5">
      <x:c r="A32" s="5" t="s">
        <x:v>100</x:v>
      </x:c>
      <x:c r="B32" s="5" t="s">
        <x:v>227</x:v>
      </x:c>
      <x:c r="C32" s="5" t="s">
        <x:v>221</x:v>
      </x:c>
      <x:c r="D32" s="9">
        <x:v>41942</x:v>
      </x:c>
      <x:c r="E32" s="15">
        <x:f t="shared" si="2"/>
        <x:v>7</x:v>
      </x:c>
    </x:row>
    <x:row r="33" spans="1:5">
      <x:c r="A33" s="5" t="s">
        <x:v>93</x:v>
      </x:c>
      <x:c r="B33" s="5" t="s">
        <x:v>223</x:v>
      </x:c>
      <x:c r="C33" s="5" t="s">
        <x:v>221</x:v>
      </x:c>
      <x:c r="D33" s="9">
        <x:v>44003</x:v>
      </x:c>
      <x:c r="E33" s="15">
        <x:f t="shared" si="2"/>
        <x:v>2</x:v>
      </x:c>
    </x:row>
    <x:row r="34" spans="1:5">
      <x:c r="A34" s="5" t="s">
        <x:v>113</x:v>
      </x:c>
      <x:c r="B34" s="5" t="s">
        <x:v>224</x:v>
      </x:c>
      <x:c r="C34" s="5" t="s">
        <x:v>226</x:v>
      </x:c>
      <x:c r="D34" s="9">
        <x:v>42769</x:v>
      </x:c>
      <x:c r="E34" s="15">
        <x:f t="shared" si="2"/>
        <x:v>3</x:v>
      </x:c>
    </x:row>
    <x:row r="35" spans="1:5">
      <x:c r="A35" s="5" t="s">
        <x:v>110</x:v>
      </x:c>
      <x:c r="B35" s="5" t="s">
        <x:v>228</x:v>
      </x:c>
      <x:c r="C35" s="5" t="s">
        <x:v>226</x:v>
      </x:c>
      <x:c r="D35" s="9">
        <x:v>41502</x:v>
      </x:c>
      <x:c r="E35" s="15">
        <x:f t="shared" si="2"/>
        <x:v>8</x:v>
      </x:c>
    </x:row>
  </x:sheetData>
  <x:mergeCells count="2">
    <x:mergeCell ref="A11:B11"/>
    <x:mergeCell ref="A12:B12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I12"/>
  <x:sheetViews>
    <x:sheetView topLeftCell="A1" zoomScaleNormal="75" zoomScaleSheetLayoutView="100" workbookViewId="0">
      <x:selection activeCell="A3" activeCellId="0" sqref="A3:I12"/>
    </x:sheetView>
  </x:sheetViews>
  <x:sheetFormatPr defaultColWidth="8.796875" defaultRowHeight="16.39999999999999857891"/>
  <x:cols>
    <x:col min="8" max="8" width="10.4140625" bestFit="1" customWidth="1"/>
  </x:cols>
  <x:sheetData>
    <x:row r="1" spans="1:9" ht="20.64999999999999857891">
      <x:c r="A1" s="18" t="s">
        <x:v>156</x:v>
      </x:c>
      <x:c r="B1" s="18"/>
      <x:c r="C1" s="18"/>
      <x:c r="D1" s="18"/>
      <x:c r="E1" s="18"/>
      <x:c r="F1" s="18"/>
      <x:c r="G1" s="18"/>
      <x:c r="H1" s="18"/>
      <x:c r="I1" s="18"/>
    </x:row>
    <x:row r="3" spans="1:9">
      <x:c r="A3" s="5" t="s">
        <x:v>251</x:v>
      </x:c>
      <x:c r="B3" s="5" t="s">
        <x:v>96</x:v>
      </x:c>
      <x:c r="C3" s="5" t="s">
        <x:v>248</x:v>
      </x:c>
      <x:c r="D3" s="5" t="s">
        <x:v>260</x:v>
      </x:c>
      <x:c r="E3" s="5" t="s">
        <x:v>97</x:v>
      </x:c>
      <x:c r="F3" s="5" t="s">
        <x:v>254</x:v>
      </x:c>
      <x:c r="G3" s="5" t="s">
        <x:v>255</x:v>
      </x:c>
      <x:c r="H3" s="5" t="s">
        <x:v>121</x:v>
      </x:c>
      <x:c r="I3" s="5" t="s">
        <x:v>136</x:v>
      </x:c>
    </x:row>
    <x:row r="4" spans="1:9">
      <x:c r="A4" s="5" t="s">
        <x:v>57</x:v>
      </x:c>
      <x:c r="B4" s="5" t="s">
        <x:v>56</x:v>
      </x:c>
      <x:c r="C4" s="10" t="s">
        <x:v>257</x:v>
      </x:c>
      <x:c r="D4" s="7">
        <x:v>3000</x:v>
      </x:c>
      <x:c r="E4" s="7">
        <x:v>16000</x:v>
      </x:c>
      <x:c r="F4" s="7">
        <x:v>3200</x:v>
      </x:c>
      <x:c r="G4" s="7">
        <x:v>7200</x:v>
      </x:c>
      <x:c r="H4" s="5">
        <x:v>0.10000000000000001</x:v>
      </x:c>
      <x:c r="I4" s="7">
        <x:v>6480</x:v>
      </x:c>
    </x:row>
    <x:row r="5" spans="1:9">
      <x:c r="A5" s="5" t="s">
        <x:v>61</x:v>
      </x:c>
      <x:c r="B5" s="5" t="s">
        <x:v>56</x:v>
      </x:c>
      <x:c r="C5" s="5" t="s">
        <x:v>53</x:v>
      </x:c>
      <x:c r="D5" s="11">
        <x:v>4000</x:v>
      </x:c>
      <x:c r="E5" s="7">
        <x:v>5000</x:v>
      </x:c>
      <x:c r="F5" s="7">
        <x:v>1000</x:v>
      </x:c>
      <x:c r="G5" s="7">
        <x:v>5000</x:v>
      </x:c>
      <x:c r="H5" s="5">
        <x:v>0.05</x:v>
      </x:c>
      <x:c r="I5" s="7">
        <x:v>4750</x:v>
      </x:c>
    </x:row>
    <x:row r="6" spans="1:9">
      <x:c r="A6" s="5" t="s">
        <x:v>249</x:v>
      </x:c>
      <x:c r="B6" s="5" t="s">
        <x:v>262</x:v>
      </x:c>
      <x:c r="C6" s="10" t="s">
        <x:v>257</x:v>
      </x:c>
      <x:c r="D6" s="7">
        <x:v>3000</x:v>
      </x:c>
      <x:c r="E6" s="7">
        <x:v>7000</x:v>
      </x:c>
      <x:c r="F6" s="7">
        <x:v>1400</x:v>
      </x:c>
      <x:c r="G6" s="7">
        <x:v>4400</x:v>
      </x:c>
      <x:c r="H6" s="5">
        <x:v>0.05</x:v>
      </x:c>
      <x:c r="I6" s="7">
        <x:v>4180</x:v>
      </x:c>
    </x:row>
    <x:row r="7" spans="1:9">
      <x:c r="A7" s="5" t="s">
        <x:v>69</x:v>
      </x:c>
      <x:c r="B7" s="5" t="s">
        <x:v>262</x:v>
      </x:c>
      <x:c r="C7" s="5" t="s">
        <x:v>53</x:v>
      </x:c>
      <x:c r="D7" s="11">
        <x:v>4000</x:v>
      </x:c>
      <x:c r="E7" s="7">
        <x:v>3000</x:v>
      </x:c>
      <x:c r="F7" s="7">
        <x:v>600</x:v>
      </x:c>
      <x:c r="G7" s="7">
        <x:v>4600</x:v>
      </x:c>
      <x:c r="H7" s="5">
        <x:v>0.05</x:v>
      </x:c>
      <x:c r="I7" s="7">
        <x:v>4370</x:v>
      </x:c>
    </x:row>
    <x:row r="8" spans="1:9">
      <x:c r="A8" s="5" t="s">
        <x:v>66</x:v>
      </x:c>
      <x:c r="B8" s="5" t="s">
        <x:v>262</x:v>
      </x:c>
      <x:c r="C8" s="10" t="s">
        <x:v>59</x:v>
      </x:c>
      <x:c r="D8" s="7">
        <x:v>1000</x:v>
      </x:c>
      <x:c r="E8" s="7">
        <x:v>32000</x:v>
      </x:c>
      <x:c r="F8" s="7">
        <x:v>6400</x:v>
      </x:c>
      <x:c r="G8" s="7">
        <x:v>9400</x:v>
      </x:c>
      <x:c r="H8" s="5">
        <x:v>0.14999999999999999</x:v>
      </x:c>
      <x:c r="I8" s="7">
        <x:v>7990</x:v>
      </x:c>
    </x:row>
    <x:row r="9" spans="1:9">
      <x:c r="A9" s="5" t="s">
        <x:v>54</x:v>
      </x:c>
      <x:c r="B9" s="5" t="s">
        <x:v>55</x:v>
      </x:c>
      <x:c r="C9" s="10" t="s">
        <x:v>59</x:v>
      </x:c>
      <x:c r="D9" s="7">
        <x:v>1000</x:v>
      </x:c>
      <x:c r="E9" s="7">
        <x:v>6000</x:v>
      </x:c>
      <x:c r="F9" s="7">
        <x:v>1200</x:v>
      </x:c>
      <x:c r="G9" s="7">
        <x:v>2200</x:v>
      </x:c>
      <x:c r="H9" s="5">
        <x:v>0</x:v>
      </x:c>
      <x:c r="I9" s="7">
        <x:v>2200</x:v>
      </x:c>
    </x:row>
    <x:row r="10" spans="1:9">
      <x:c r="A10" s="5" t="s">
        <x:v>60</x:v>
      </x:c>
      <x:c r="B10" s="5" t="s">
        <x:v>55</x:v>
      </x:c>
      <x:c r="C10" s="5" t="s">
        <x:v>53</x:v>
      </x:c>
      <x:c r="D10" s="11">
        <x:v>4000</x:v>
      </x:c>
      <x:c r="E10" s="7">
        <x:v>22000</x:v>
      </x:c>
      <x:c r="F10" s="7">
        <x:v>4400</x:v>
      </x:c>
      <x:c r="G10" s="7">
        <x:v>8400</x:v>
      </x:c>
      <x:c r="H10" s="5">
        <x:v>0.10000000000000001</x:v>
      </x:c>
      <x:c r="I10" s="7">
        <x:v>7560</x:v>
      </x:c>
    </x:row>
    <x:row r="11" spans="1:9">
      <x:c r="A11" s="5" t="s">
        <x:v>62</x:v>
      </x:c>
      <x:c r="B11" s="5" t="s">
        <x:v>58</x:v>
      </x:c>
      <x:c r="C11" s="5" t="s">
        <x:v>70</x:v>
      </x:c>
      <x:c r="D11" s="11">
        <x:v>5000</x:v>
      </x:c>
      <x:c r="E11" s="7">
        <x:v>28000</x:v>
      </x:c>
      <x:c r="F11" s="7">
        <x:v>5600</x:v>
      </x:c>
      <x:c r="G11" s="7">
        <x:v>10600</x:v>
      </x:c>
      <x:c r="H11" s="5">
        <x:v>0.14999999999999999</x:v>
      </x:c>
      <x:c r="I11" s="7">
        <x:v>9010</x:v>
      </x:c>
    </x:row>
    <x:row r="12" spans="1:9">
      <x:c r="A12" s="5" t="s">
        <x:v>75</x:v>
      </x:c>
      <x:c r="B12" s="5" t="s">
        <x:v>58</x:v>
      </x:c>
      <x:c r="C12" s="10" t="s">
        <x:v>257</x:v>
      </x:c>
      <x:c r="D12" s="7">
        <x:v>1000</x:v>
      </x:c>
      <x:c r="E12" s="7">
        <x:v>15000</x:v>
      </x:c>
      <x:c r="F12" s="7">
        <x:v>3000</x:v>
      </x:c>
      <x:c r="G12" s="7">
        <x:v>4000</x:v>
      </x:c>
      <x:c r="H12" s="5">
        <x:v>0.05</x:v>
      </x:c>
      <x:c r="I12" s="7">
        <x:v>3800</x:v>
      </x:c>
    </x:row>
  </x:sheetData>
  <x:sortState columnSort="0" caseSensitive="0" ref="A4:I12">
    <x:sortCondition descending="0" sortBy="value" ref="B4:B12" customList="서초,종로,강남,강북"/>
  </x:sortState>
  <x:mergeCells count="1">
    <x:mergeCell ref="A1:I1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22"/>
  <x:sheetViews>
    <x:sheetView topLeftCell="A4" zoomScaleNormal="75" zoomScaleSheetLayoutView="100" workbookViewId="0">
      <x:selection activeCell="B18" activeCellId="0" sqref="B18:B18"/>
    </x:sheetView>
  </x:sheetViews>
  <x:sheetFormatPr defaultColWidth="8.796875" defaultRowHeight="16.39999999999999857891"/>
  <x:cols>
    <x:col min="1" max="1" width="11.83984375" bestFit="1" customWidth="1"/>
    <x:col min="2" max="2" width="8.30859375" bestFit="1" customWidth="1"/>
    <x:col min="3" max="3" width="7.08203125" bestFit="1" customWidth="1"/>
    <x:col min="4" max="4" width="7.59375" bestFit="1" customWidth="1"/>
    <x:col min="5" max="5" width="10.125" bestFit="1" customWidth="1"/>
    <x:col min="6" max="6" width="8.5" bestFit="1" customWidth="1"/>
  </x:cols>
  <x:sheetData>
    <x:row r="1" spans="1:9" ht="20.64999999999999857891">
      <x:c r="A1" s="18" t="s">
        <x:v>13</x:v>
      </x:c>
      <x:c r="B1" s="18"/>
      <x:c r="C1" s="18"/>
      <x:c r="D1" s="18"/>
      <x:c r="E1" s="18"/>
      <x:c r="F1" s="18"/>
      <x:c r="G1" s="18"/>
      <x:c r="H1" s="18"/>
      <x:c r="I1" s="18"/>
    </x:row>
    <x:row r="3" spans="1:9">
      <x:c r="A3" s="5" t="s">
        <x:v>132</x:v>
      </x:c>
      <x:c r="B3" s="5" t="s">
        <x:v>182</x:v>
      </x:c>
      <x:c r="C3" s="5" t="s">
        <x:v>72</x:v>
      </x:c>
      <x:c r="D3" s="5" t="s">
        <x:v>141</x:v>
      </x:c>
      <x:c r="E3" s="5" t="s">
        <x:v>128</x:v>
      </x:c>
      <x:c r="F3" s="5" t="s">
        <x:v>124</x:v>
      </x:c>
      <x:c r="G3" s="5" t="s">
        <x:v>119</x:v>
      </x:c>
      <x:c r="H3" s="5" t="s">
        <x:v>67</x:v>
      </x:c>
      <x:c r="I3" s="5" t="s">
        <x:v>68</x:v>
      </x:c>
    </x:row>
    <x:row r="4" spans="1:9">
      <x:c r="A4" s="5" t="s">
        <x:v>71</x:v>
      </x:c>
      <x:c r="B4" s="5" t="s">
        <x:v>63</x:v>
      </x:c>
      <x:c r="C4" s="5" t="s">
        <x:v>127</x:v>
      </x:c>
      <x:c r="D4" s="7">
        <x:v>9600</x:v>
      </x:c>
      <x:c r="E4" s="7">
        <x:v>15000</x:v>
      </x:c>
      <x:c r="F4" s="7">
        <x:v>10000</x:v>
      </x:c>
      <x:c r="G4" s="7">
        <x:f>SUM(D4:F4)</x:f>
        <x:v>34600</x:v>
      </x:c>
      <x:c r="H4" s="7">
        <x:v>2768</x:v>
      </x:c>
      <x:c r="I4" s="5">
        <x:f>_xlfn.RANK.EQ(H4,$H$4:$H$12)</x:f>
        <x:v>1</x:v>
      </x:c>
    </x:row>
    <x:row r="5" spans="1:9">
      <x:c r="A5" s="5" t="s">
        <x:v>74</x:v>
      </x:c>
      <x:c r="B5" s="5" t="s">
        <x:v>73</x:v>
      </x:c>
      <x:c r="C5" s="5" t="s">
        <x:v>126</x:v>
      </x:c>
      <x:c r="D5" s="7">
        <x:v>8400</x:v>
      </x:c>
      <x:c r="E5" s="7">
        <x:v>8500</x:v>
      </x:c>
      <x:c r="F5" s="7">
        <x:v>4000</x:v>
      </x:c>
      <x:c r="G5" s="7">
        <x:f t="shared" ref="G5:G12" si="0">SUM(D5:F5)</x:f>
        <x:v>20900</x:v>
      </x:c>
      <x:c r="H5" s="7">
        <x:v>1254</x:v>
      </x:c>
      <x:c r="I5" s="5">
        <x:f t="shared" ref="I5:I12" si="1">_xlfn.RANK.EQ(H5,$H$4:$H$12)</x:f>
        <x:v>4</x:v>
      </x:c>
    </x:row>
    <x:row r="6" spans="1:9">
      <x:c r="A6" s="5" t="s">
        <x:v>64</x:v>
      </x:c>
      <x:c r="B6" s="5" t="s">
        <x:v>76</x:v>
      </x:c>
      <x:c r="C6" s="5" t="s">
        <x:v>116</x:v>
      </x:c>
      <x:c r="D6" s="7">
        <x:v>9600</x:v>
      </x:c>
      <x:c r="E6" s="7">
        <x:v>6800</x:v>
      </x:c>
      <x:c r="F6" s="7">
        <x:v>8000</x:v>
      </x:c>
      <x:c r="G6" s="7">
        <x:f t="shared" si="0"/>
        <x:v>24400</x:v>
      </x:c>
      <x:c r="H6" s="7">
        <x:v>1464</x:v>
      </x:c>
      <x:c r="I6" s="5">
        <x:f t="shared" si="1"/>
        <x:v>2</x:v>
      </x:c>
    </x:row>
    <x:row r="7" spans="1:9">
      <x:c r="A7" s="5" t="s">
        <x:v>77</x:v>
      </x:c>
      <x:c r="B7" s="5" t="s">
        <x:v>65</x:v>
      </x:c>
      <x:c r="C7" s="5" t="s">
        <x:v>127</x:v>
      </x:c>
      <x:c r="D7" s="7">
        <x:v>10800</x:v>
      </x:c>
      <x:c r="E7" s="7">
        <x:v>3400</x:v>
      </x:c>
      <x:c r="F7" s="7">
        <x:v>6000</x:v>
      </x:c>
      <x:c r="G7" s="7">
        <x:f t="shared" si="0"/>
        <x:v>20200</x:v>
      </x:c>
      <x:c r="H7" s="7">
        <x:v>1212</x:v>
      </x:c>
      <x:c r="I7" s="5">
        <x:f t="shared" si="1"/>
        <x:v>5</x:v>
      </x:c>
    </x:row>
    <x:row r="8" spans="1:9">
      <x:c r="A8" s="5" t="s">
        <x:v>31</x:v>
      </x:c>
      <x:c r="B8" s="5" t="s">
        <x:v>17</x:v>
      </x:c>
      <x:c r="C8" s="5" t="s">
        <x:v>116</x:v>
      </x:c>
      <x:c r="D8" s="7">
        <x:v>8400</x:v>
      </x:c>
      <x:c r="E8" s="7">
        <x:v>5100</x:v>
      </x:c>
      <x:c r="F8" s="7">
        <x:v>8000</x:v>
      </x:c>
      <x:c r="G8" s="7">
        <x:f t="shared" si="0"/>
        <x:v>21500</x:v>
      </x:c>
      <x:c r="H8" s="7">
        <x:v>1290</x:v>
      </x:c>
      <x:c r="I8" s="5">
        <x:f t="shared" si="1"/>
        <x:v>3</x:v>
      </x:c>
    </x:row>
    <x:row r="9" spans="1:9">
      <x:c r="A9" s="5" t="s">
        <x:v>35</x:v>
      </x:c>
      <x:c r="B9" s="5" t="s">
        <x:v>40</x:v>
      </x:c>
      <x:c r="C9" s="5" t="s">
        <x:v>116</x:v>
      </x:c>
      <x:c r="D9" s="7">
        <x:v>4800</x:v>
      </x:c>
      <x:c r="E9" s="7">
        <x:v>4000</x:v>
      </x:c>
      <x:c r="F9" s="7">
        <x:v>4000</x:v>
      </x:c>
      <x:c r="G9" s="7">
        <x:f t="shared" si="0"/>
        <x:v>12800</x:v>
      </x:c>
      <x:c r="H9" s="7">
        <x:v>512</x:v>
      </x:c>
      <x:c r="I9" s="5">
        <x:f t="shared" si="1"/>
        <x:v>8</x:v>
      </x:c>
    </x:row>
    <x:row r="10" spans="1:9">
      <x:c r="A10" s="5" t="s">
        <x:v>14</x:v>
      </x:c>
      <x:c r="B10" s="5" t="s">
        <x:v>33</x:v>
      </x:c>
      <x:c r="C10" s="5" t="s">
        <x:v>126</x:v>
      </x:c>
      <x:c r="D10" s="7">
        <x:v>3600</x:v>
      </x:c>
      <x:c r="E10" s="7">
        <x:v>6800</x:v>
      </x:c>
      <x:c r="F10" s="7">
        <x:v>6000</x:v>
      </x:c>
      <x:c r="G10" s="7">
        <x:f t="shared" si="0"/>
        <x:v>16400</x:v>
      </x:c>
      <x:c r="H10" s="7">
        <x:v>656</x:v>
      </x:c>
      <x:c r="I10" s="5">
        <x:f t="shared" si="1"/>
        <x:v>7</x:v>
      </x:c>
    </x:row>
    <x:row r="11" spans="1:9">
      <x:c r="A11" s="5" t="s">
        <x:v>22</x:v>
      </x:c>
      <x:c r="B11" s="5" t="s">
        <x:v>43</x:v>
      </x:c>
      <x:c r="C11" s="5" t="s">
        <x:v>126</x:v>
      </x:c>
      <x:c r="D11" s="7">
        <x:v>3000</x:v>
      </x:c>
      <x:c r="E11" s="7">
        <x:v>4500</x:v>
      </x:c>
      <x:c r="F11" s="7">
        <x:v>3400</x:v>
      </x:c>
      <x:c r="G11" s="7">
        <x:f t="shared" si="0"/>
        <x:v>10900</x:v>
      </x:c>
      <x:c r="H11" s="7">
        <x:v>436</x:v>
      </x:c>
      <x:c r="I11" s="5">
        <x:f t="shared" si="1"/>
        <x:v>9</x:v>
      </x:c>
    </x:row>
    <x:row r="12" spans="1:9">
      <x:c r="A12" s="5" t="s">
        <x:v>34</x:v>
      </x:c>
      <x:c r="B12" s="5" t="s">
        <x:v>23</x:v>
      </x:c>
      <x:c r="C12" s="5" t="s">
        <x:v>127</x:v>
      </x:c>
      <x:c r="D12" s="7">
        <x:v>2400</x:v>
      </x:c>
      <x:c r="E12" s="7">
        <x:v>10200</x:v>
      </x:c>
      <x:c r="F12" s="7">
        <x:v>6000</x:v>
      </x:c>
      <x:c r="G12" s="7">
        <x:f t="shared" si="0"/>
        <x:v>18600</x:v>
      </x:c>
      <x:c r="H12" s="7">
        <x:v>744</x:v>
      </x:c>
      <x:c r="I12" s="5">
        <x:f t="shared" si="1"/>
        <x:v>6</x:v>
      </x:c>
    </x:row>
    <x:row r="13" spans="1:9">
      <x:c r="A13" s="21" t="s">
        <x:v>232</x:v>
      </x:c>
      <x:c r="B13" s="21"/>
      <x:c r="C13" s="21"/>
      <x:c r="D13" s="13">
        <x:f>SUM(D4:D12)</x:f>
        <x:v>60600</x:v>
      </x:c>
      <x:c r="E13" s="13">
        <x:f t="shared" ref="E13:H13" si="2">SUM(E4:E12)</x:f>
        <x:v>64300</x:v>
      </x:c>
      <x:c r="F13" s="13">
        <x:f t="shared" si="2"/>
        <x:v>55400</x:v>
      </x:c>
      <x:c r="G13" s="13">
        <x:f t="shared" si="2"/>
        <x:v>180300</x:v>
      </x:c>
      <x:c r="H13" s="13">
        <x:f t="shared" si="2"/>
        <x:v>10336</x:v>
      </x:c>
      <x:c r="I13" s="12"/>
    </x:row>
    <x:row r="15" spans="1:2">
      <x:c r="A15" t="s">
        <x:v>182</x:v>
      </x:c>
      <x:c r="B15" s="30" t="s">
        <x:v>310</x:v>
      </x:c>
    </x:row>
    <x:row r="17" spans="1:3">
      <x:c r="A17" s="32" t="s">
        <x:v>278</x:v>
      </x:c>
      <x:c r="B17" s="33" t="s">
        <x:v>72</x:v>
      </x:c>
      <x:c r="C17" s="34"/>
    </x:row>
    <x:row r="18" spans="1:3">
      <x:c r="A18" s="31" t="s">
        <x:v>132</x:v>
      </x:c>
      <x:c r="B18" s="35" t="s">
        <x:v>127</x:v>
      </x:c>
      <x:c r="C18" s="36" t="s">
        <x:v>289</x:v>
      </x:c>
    </x:row>
    <x:row r="19" spans="1:3">
      <x:c r="A19" s="37" t="s">
        <x:v>71</x:v>
      </x:c>
      <x:c r="B19" s="39">
        <x:v>2768</x:v>
      </x:c>
      <x:c r="C19" s="40">
        <x:v>2768</x:v>
      </x:c>
    </x:row>
    <x:row r="20" spans="1:3">
      <x:c r="A20" s="37" t="s">
        <x:v>77</x:v>
      </x:c>
      <x:c r="B20" s="39">
        <x:v>1212</x:v>
      </x:c>
      <x:c r="C20" s="40">
        <x:v>1212</x:v>
      </x:c>
    </x:row>
    <x:row r="21" spans="1:3">
      <x:c r="A21" s="37" t="s">
        <x:v>34</x:v>
      </x:c>
      <x:c r="B21" s="39">
        <x:v>744</x:v>
      </x:c>
      <x:c r="C21" s="40">
        <x:v>744</x:v>
      </x:c>
    </x:row>
    <x:row r="22" spans="1:3">
      <x:c r="A22" s="38" t="s">
        <x:v>289</x:v>
      </x:c>
      <x:c r="B22" s="41">
        <x:v>1574.6666666666667</x:v>
      </x:c>
      <x:c r="C22" s="39">
        <x:v>1574.6666666666667</x:v>
      </x:c>
    </x:row>
  </x:sheetData>
  <x:mergeCells count="2">
    <x:mergeCell ref="A1:I1"/>
    <x:mergeCell ref="A13:C13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F8"/>
  <x:sheetViews>
    <x:sheetView topLeftCell="A1" zoomScaleNormal="75" zoomScaleSheetLayoutView="100" workbookViewId="0">
      <x:selection activeCell="A1" activeCellId="0" sqref="A1:F1"/>
    </x:sheetView>
  </x:sheetViews>
  <x:sheetFormatPr defaultColWidth="8.796875" defaultRowHeight="16.39999999999999857891"/>
  <x:cols>
    <x:col min="1" max="1" width="9.25" bestFit="1" customWidth="1"/>
    <x:col min="2" max="4" width="9.08203125" bestFit="1" customWidth="1"/>
    <x:col min="5" max="5" width="11.6640625" bestFit="1" customWidth="1"/>
    <x:col min="6" max="6" width="10.58203125" bestFit="1" customWidth="1"/>
  </x:cols>
  <x:sheetData>
    <x:row r="1" spans="1:6" ht="20.64999999999999857891">
      <x:c r="A1" s="18" t="s">
        <x:v>120</x:v>
      </x:c>
      <x:c r="B1" s="18"/>
      <x:c r="C1" s="18"/>
      <x:c r="D1" s="18"/>
      <x:c r="E1" s="18"/>
      <x:c r="F1" s="18"/>
    </x:row>
    <x:row r="3" spans="1:6">
      <x:c r="A3" s="5" t="s">
        <x:v>32</x:v>
      </x:c>
      <x:c r="B3" s="5" t="s">
        <x:v>131</x:v>
      </x:c>
      <x:c r="C3" s="5" t="s">
        <x:v>118</x:v>
      </x:c>
      <x:c r="D3" s="5" t="s">
        <x:v>24</x:v>
      </x:c>
      <x:c r="E3" s="5" t="s">
        <x:v>191</x:v>
      </x:c>
      <x:c r="F3" s="5" t="s">
        <x:v>67</x:v>
      </x:c>
    </x:row>
    <x:row r="4" spans="1:6">
      <x:c r="A4" s="5" t="s">
        <x:v>129</x:v>
      </x:c>
      <x:c r="B4" s="7">
        <x:v>8500</x:v>
      </x:c>
      <x:c r="C4" s="7">
        <x:v>12000</x:v>
      </x:c>
      <x:c r="D4" s="7">
        <x:v>1800</x:v>
      </x:c>
      <x:c r="E4" s="7">
        <x:f>C4*D4</x:f>
        <x:v>21600000</x:v>
      </x:c>
      <x:c r="F4" s="7">
        <x:f>E4-(B4*D4)</x:f>
        <x:v>6300000</x:v>
      </x:c>
    </x:row>
    <x:row r="5" spans="1:6">
      <x:c r="A5" s="5" t="s">
        <x:v>123</x:v>
      </x:c>
      <x:c r="B5" s="7">
        <x:v>7700</x:v>
      </x:c>
      <x:c r="C5" s="7">
        <x:v>11000</x:v>
      </x:c>
      <x:c r="D5" s="7">
        <x:v>1000</x:v>
      </x:c>
      <x:c r="E5" s="7">
        <x:f t="shared" ref="E5:E8" si="0">C5*D5</x:f>
        <x:v>11000000</x:v>
      </x:c>
      <x:c r="F5" s="7">
        <x:f t="shared" ref="F5:F8" si="1">E5-(B5*D5)</x:f>
        <x:v>3300000</x:v>
      </x:c>
    </x:row>
    <x:row r="6" spans="1:6">
      <x:c r="A6" s="5" t="s">
        <x:v>137</x:v>
      </x:c>
      <x:c r="B6" s="7">
        <x:v>9530</x:v>
      </x:c>
      <x:c r="C6" s="7">
        <x:v>13000</x:v>
      </x:c>
      <x:c r="D6" s="7">
        <x:v>550</x:v>
      </x:c>
      <x:c r="E6" s="7">
        <x:f t="shared" si="0"/>
        <x:v>7150000</x:v>
      </x:c>
      <x:c r="F6" s="7">
        <x:f t="shared" si="1"/>
        <x:v>1908500</x:v>
      </x:c>
    </x:row>
    <x:row r="7" spans="1:6">
      <x:c r="A7" s="5" t="s">
        <x:v>37</x:v>
      </x:c>
      <x:c r="B7" s="7">
        <x:v>12400</x:v>
      </x:c>
      <x:c r="C7" s="7">
        <x:v>16000</x:v>
      </x:c>
      <x:c r="D7" s="7">
        <x:v>2450</x:v>
      </x:c>
      <x:c r="E7" s="7">
        <x:f t="shared" si="0"/>
        <x:v>39200000</x:v>
      </x:c>
      <x:c r="F7" s="7">
        <x:f t="shared" si="1"/>
        <x:v>8820000</x:v>
      </x:c>
    </x:row>
    <x:row r="8" spans="1:6">
      <x:c r="A8" s="5" t="s">
        <x:v>15</x:v>
      </x:c>
      <x:c r="B8" s="7">
        <x:v>10250</x:v>
      </x:c>
      <x:c r="C8" s="7">
        <x:v>13000</x:v>
      </x:c>
      <x:c r="D8" s="7">
        <x:v>727.27272727272691</x:v>
      </x:c>
      <x:c r="E8" s="7">
        <x:f t="shared" si="0"/>
        <x:v>9454545.4545454495</x:v>
      </x:c>
      <x:c r="F8" s="7">
        <x:f t="shared" si="1"/>
        <x:v>1999999.9999999991</x:v>
      </x:c>
    </x:row>
  </x:sheetData>
  <x:mergeCells count="1">
    <x:mergeCell ref="A1:F1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3"/>
  <x:sheetViews>
    <x:sheetView topLeftCell="A1" zoomScaleNormal="75" zoomScaleSheetLayoutView="100" workbookViewId="0">
      <x:selection activeCell="M18" activeCellId="0" sqref="M18:M18"/>
    </x:sheetView>
  </x:sheetViews>
  <x:sheetFormatPr defaultColWidth="8.796875" defaultRowHeight="16.39999999999999857891"/>
  <x:cols>
    <x:col min="3" max="3" width="13.08203125" bestFit="1" customWidth="1"/>
    <x:col min="9" max="9" width="8.796875" bestFit="1" customWidth="1"/>
  </x:cols>
  <x:sheetData>
    <x:row r="1" spans="1:9" ht="20.64999999999999857891">
      <x:c r="A1" s="18" t="s">
        <x:v>10</x:v>
      </x:c>
      <x:c r="B1" s="18"/>
      <x:c r="C1" s="18"/>
      <x:c r="D1" s="18"/>
      <x:c r="E1" s="18"/>
      <x:c r="F1" s="18"/>
      <x:c r="G1" s="18"/>
      <x:c r="H1" s="18"/>
      <x:c r="I1" s="18"/>
    </x:row>
    <x:row r="2" spans="1:9" ht="17" customHeight="1">
      <x:c r="A2" s="17"/>
      <x:c r="B2" s="17"/>
      <x:c r="C2" s="17"/>
      <x:c r="D2" s="17"/>
      <x:c r="E2" s="17"/>
      <x:c r="F2" s="17"/>
      <x:c r="G2" s="17"/>
      <x:c r="H2" s="17"/>
      <x:c r="I2" s="17"/>
    </x:row>
    <x:row r="3" spans="1:9">
      <x:c r="A3" s="42" t="s">
        <x:v>38</x:v>
      </x:c>
      <x:c r="B3" s="42" t="s">
        <x:v>230</x:v>
      </x:c>
      <x:c r="C3" s="42" t="s">
        <x:v>170</x:v>
      </x:c>
      <x:c r="D3" s="42" t="s">
        <x:v>239</x:v>
      </x:c>
      <x:c r="E3" s="42" t="s">
        <x:v>229</x:v>
      </x:c>
      <x:c r="F3" s="42" t="s">
        <x:v>243</x:v>
      </x:c>
      <x:c r="G3" s="42" t="s">
        <x:v>25</x:v>
      </x:c>
      <x:c r="H3" s="42" t="s">
        <x:v>236</x:v>
      </x:c>
      <x:c r="I3" s="42" t="s">
        <x:v>268</x:v>
      </x:c>
    </x:row>
    <x:row r="4" spans="1:9">
      <x:c r="A4" s="5" t="s">
        <x:v>18</x:v>
      </x:c>
      <x:c r="B4" s="5" t="s">
        <x:v>130</x:v>
      </x:c>
      <x:c r="C4" s="5" t="s">
        <x:v>133</x:v>
      </x:c>
      <x:c r="D4" s="5" t="s">
        <x:v>42</x:v>
      </x:c>
      <x:c r="E4" s="5">
        <x:v>88</x:v>
      </x:c>
      <x:c r="F4" s="5">
        <x:v>92</x:v>
      </x:c>
      <x:c r="G4" s="5">
        <x:v>80</x:v>
      </x:c>
      <x:c r="H4" s="5">
        <x:v>90</x:v>
      </x:c>
      <x:c r="I4" s="5">
        <x:f>AVERAGE(E4:H4)</x:f>
        <x:v>87.5</x:v>
      </x:c>
    </x:row>
    <x:row r="5" spans="1:9">
      <x:c r="A5" s="5" t="s">
        <x:v>41</x:v>
      </x:c>
      <x:c r="B5" s="5" t="s">
        <x:v>146</x:v>
      </x:c>
      <x:c r="C5" s="5" t="s">
        <x:v>158</x:v>
      </x:c>
      <x:c r="D5" s="5" t="s">
        <x:v>42</x:v>
      </x:c>
      <x:c r="E5" s="5">
        <x:v>75</x:v>
      </x:c>
      <x:c r="F5" s="5">
        <x:v>85</x:v>
      </x:c>
      <x:c r="G5" s="5">
        <x:v>88</x:v>
      </x:c>
      <x:c r="H5" s="5">
        <x:v>92</x:v>
      </x:c>
      <x:c r="I5" s="5">
        <x:f t="shared" ref="I5:I13" si="0">AVERAGE(E5:H5)</x:f>
        <x:v>85</x:v>
      </x:c>
    </x:row>
    <x:row r="6" spans="1:9">
      <x:c r="A6" s="5" t="s">
        <x:v>26</x:v>
      </x:c>
      <x:c r="B6" s="5" t="s">
        <x:v>147</x:v>
      </x:c>
      <x:c r="C6" s="5" t="s">
        <x:v>134</x:v>
      </x:c>
      <x:c r="D6" s="5" t="s">
        <x:v>42</x:v>
      </x:c>
      <x:c r="E6" s="5">
        <x:v>45</x:v>
      </x:c>
      <x:c r="F6" s="5">
        <x:v>76</x:v>
      </x:c>
      <x:c r="G6" s="5">
        <x:v>55</x:v>
      </x:c>
      <x:c r="H6" s="5">
        <x:v>96</x:v>
      </x:c>
      <x:c r="I6" s="5">
        <x:f t="shared" si="0"/>
        <x:v>68</x:v>
      </x:c>
    </x:row>
    <x:row r="7" spans="1:9">
      <x:c r="A7" s="5" t="s">
        <x:v>27</x:v>
      </x:c>
      <x:c r="B7" s="5" t="s">
        <x:v>142</x:v>
      </x:c>
      <x:c r="C7" s="5" t="s">
        <x:v>135</x:v>
      </x:c>
      <x:c r="D7" s="5" t="s">
        <x:v>36</x:v>
      </x:c>
      <x:c r="E7" s="5">
        <x:v>99</x:v>
      </x:c>
      <x:c r="F7" s="5">
        <x:v>97</x:v>
      </x:c>
      <x:c r="G7" s="5">
        <x:v>90</x:v>
      </x:c>
      <x:c r="H7" s="5">
        <x:v>88</x:v>
      </x:c>
      <x:c r="I7" s="5">
        <x:f t="shared" si="0"/>
        <x:v>93.5</x:v>
      </x:c>
    </x:row>
    <x:row r="8" spans="1:9">
      <x:c r="A8" s="5" t="s">
        <x:v>44</x:v>
      </x:c>
      <x:c r="B8" s="5" t="s">
        <x:v>125</x:v>
      </x:c>
      <x:c r="C8" s="5" t="s">
        <x:v>134</x:v>
      </x:c>
      <x:c r="D8" s="5" t="s">
        <x:v>42</x:v>
      </x:c>
      <x:c r="E8" s="5">
        <x:v>80</x:v>
      </x:c>
      <x:c r="F8" s="5">
        <x:v>93</x:v>
      </x:c>
      <x:c r="G8" s="5">
        <x:v>86</x:v>
      </x:c>
      <x:c r="H8" s="5">
        <x:v>90</x:v>
      </x:c>
      <x:c r="I8" s="5">
        <x:f t="shared" si="0"/>
        <x:v>87.25</x:v>
      </x:c>
    </x:row>
    <x:row r="9" spans="1:9">
      <x:c r="A9" s="5" t="s">
        <x:v>28</x:v>
      </x:c>
      <x:c r="B9" s="5" t="s">
        <x:v>138</x:v>
      </x:c>
      <x:c r="C9" s="5" t="s">
        <x:v>139</x:v>
      </x:c>
      <x:c r="D9" s="5" t="s">
        <x:v>36</x:v>
      </x:c>
      <x:c r="E9" s="5">
        <x:v>52</x:v>
      </x:c>
      <x:c r="F9" s="5">
        <x:v>23</x:v>
      </x:c>
      <x:c r="G9" s="5">
        <x:v>15</x:v>
      </x:c>
      <x:c r="H9" s="5">
        <x:v>95</x:v>
      </x:c>
      <x:c r="I9" s="5">
        <x:f t="shared" si="0"/>
        <x:v>46.25</x:v>
      </x:c>
    </x:row>
    <x:row r="10" spans="1:9">
      <x:c r="A10" s="5" t="s">
        <x:v>19</x:v>
      </x:c>
      <x:c r="B10" s="5" t="s">
        <x:v>140</x:v>
      </x:c>
      <x:c r="C10" s="5" t="s">
        <x:v>158</x:v>
      </x:c>
      <x:c r="D10" s="5" t="s">
        <x:v>36</x:v>
      </x:c>
      <x:c r="E10" s="5">
        <x:v>80</x:v>
      </x:c>
      <x:c r="F10" s="5">
        <x:v>75</x:v>
      </x:c>
      <x:c r="G10" s="5">
        <x:v>86</x:v>
      </x:c>
      <x:c r="H10" s="5">
        <x:v>85</x:v>
      </x:c>
      <x:c r="I10" s="5">
        <x:f t="shared" si="0"/>
        <x:v>81.5</x:v>
      </x:c>
    </x:row>
    <x:row r="11" spans="1:9">
      <x:c r="A11" s="5" t="s">
        <x:v>45</x:v>
      </x:c>
      <x:c r="B11" s="5" t="s">
        <x:v>143</x:v>
      </x:c>
      <x:c r="C11" s="5" t="s">
        <x:v>139</x:v>
      </x:c>
      <x:c r="D11" s="5" t="s">
        <x:v>42</x:v>
      </x:c>
      <x:c r="E11" s="5">
        <x:v>95</x:v>
      </x:c>
      <x:c r="F11" s="5">
        <x:v>96</x:v>
      </x:c>
      <x:c r="G11" s="5">
        <x:v>97</x:v>
      </x:c>
      <x:c r="H11" s="5">
        <x:v>98</x:v>
      </x:c>
      <x:c r="I11" s="5">
        <x:f t="shared" si="0"/>
        <x:v>96.5</x:v>
      </x:c>
    </x:row>
    <x:row r="12" spans="1:9">
      <x:c r="A12" s="5" t="s">
        <x:v>20</x:v>
      </x:c>
      <x:c r="B12" s="5" t="s">
        <x:v>122</x:v>
      </x:c>
      <x:c r="C12" s="5" t="s">
        <x:v>134</x:v>
      </x:c>
      <x:c r="D12" s="5" t="s">
        <x:v>42</x:v>
      </x:c>
      <x:c r="E12" s="5">
        <x:v>75</x:v>
      </x:c>
      <x:c r="F12" s="5">
        <x:v>58</x:v>
      </x:c>
      <x:c r="G12" s="5">
        <x:v>95</x:v>
      </x:c>
      <x:c r="H12" s="5">
        <x:v>92</x:v>
      </x:c>
      <x:c r="I12" s="5">
        <x:f t="shared" si="0"/>
        <x:v>80</x:v>
      </x:c>
    </x:row>
    <x:row r="13" spans="1:9">
      <x:c r="A13" s="5" t="s">
        <x:v>16</x:v>
      </x:c>
      <x:c r="B13" s="5" t="s">
        <x:v>144</x:v>
      </x:c>
      <x:c r="C13" s="5" t="s">
        <x:v>139</x:v>
      </x:c>
      <x:c r="D13" s="5" t="s">
        <x:v>36</x:v>
      </x:c>
      <x:c r="E13" s="5">
        <x:v>64</x:v>
      </x:c>
      <x:c r="F13" s="5">
        <x:v>85</x:v>
      </x:c>
      <x:c r="G13" s="5">
        <x:v>50</x:v>
      </x:c>
      <x:c r="H13" s="5">
        <x:v>90</x:v>
      </x:c>
      <x:c r="I13" s="5">
        <x:f t="shared" si="0"/>
        <x:v>72.25</x:v>
      </x:c>
    </x:row>
  </x:sheetData>
  <x:mergeCells count="1">
    <x:mergeCell ref="A1:I1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drawing r:id="rId1"/>
  <x:legacyDrawing r:id="rId2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J13"/>
  <x:sheetViews>
    <x:sheetView tabSelected="1" topLeftCell="A1" zoomScaleNormal="75" zoomScaleSheetLayoutView="100" workbookViewId="0">
      <x:selection activeCell="A1" activeCellId="0" sqref="A1:J1"/>
    </x:sheetView>
  </x:sheetViews>
  <x:sheetFormatPr defaultColWidth="8.796875" defaultRowHeight="16.39999999999999857891"/>
  <x:cols>
    <x:col min="3" max="3" width="10.4140625" bestFit="1" customWidth="1"/>
    <x:col min="4" max="4" width="9.6640625" bestFit="1" customWidth="1"/>
    <x:col min="6" max="8" width="10.4140625" bestFit="1" customWidth="1"/>
  </x:cols>
  <x:sheetData>
    <x:row r="1" spans="1:10" ht="20.64999999999999857891">
      <x:c r="A1" s="18" t="s">
        <x:v>159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3" spans="1:10">
      <x:c r="A3" s="5" t="s">
        <x:v>117</x:v>
      </x:c>
      <x:c r="B3" s="5" t="s">
        <x:v>38</x:v>
      </x:c>
      <x:c r="C3" s="5" t="s">
        <x:v>29</x:v>
      </x:c>
      <x:c r="D3" s="5" t="s">
        <x:v>145</x:v>
      </x:c>
      <x:c r="E3" s="5" t="s">
        <x:v>148</x:v>
      </x:c>
      <x:c r="F3" s="5" t="s">
        <x:v>150</x:v>
      </x:c>
      <x:c r="G3" s="5" t="s">
        <x:v>149</x:v>
      </x:c>
      <x:c r="H3" s="5" t="s">
        <x:v>151</x:v>
      </x:c>
      <x:c r="I3" s="5" t="s">
        <x:v>232</x:v>
      </x:c>
      <x:c r="J3" s="5" t="s">
        <x:v>169</x:v>
      </x:c>
    </x:row>
    <x:row r="4" spans="1:10">
      <x:c r="A4" s="5" t="s">
        <x:v>153</x:v>
      </x:c>
      <x:c r="B4" s="5" t="s">
        <x:v>39</x:v>
      </x:c>
      <x:c r="C4" s="5" t="s">
        <x:v>152</x:v>
      </x:c>
      <x:c r="D4" s="14">
        <x:v>950000</x:v>
      </x:c>
      <x:c r="E4" s="5">
        <x:v>20</x:v>
      </x:c>
      <x:c r="F4" s="5">
        <x:v>190</x:v>
      </x:c>
      <x:c r="G4" s="5">
        <x:v>80</x:v>
      </x:c>
      <x:c r="H4" s="5">
        <x:v>2</x:v>
      </x:c>
      <x:c r="I4" s="5">
        <x:f>SUM(F4:H4)</x:f>
        <x:v>272</x:v>
      </x:c>
      <x:c r="J4" s="5" t="s">
        <x:v>154</x:v>
      </x:c>
    </x:row>
    <x:row r="5" spans="1:10">
      <x:c r="A5" s="5" t="s">
        <x:v>155</x:v>
      </x:c>
      <x:c r="B5" s="5" t="s">
        <x:v>21</x:v>
      </x:c>
      <x:c r="C5" s="5" t="s">
        <x:v>83</x:v>
      </x:c>
      <x:c r="D5" s="14">
        <x:v>950000</x:v>
      </x:c>
      <x:c r="E5" s="5">
        <x:v>45</x:v>
      </x:c>
      <x:c r="F5" s="5">
        <x:v>190</x:v>
      </x:c>
      <x:c r="G5" s="5">
        <x:v>70</x:v>
      </x:c>
      <x:c r="H5" s="5">
        <x:v>4.5</x:v>
      </x:c>
      <x:c r="I5" s="5">
        <x:f t="shared" ref="I5:I13" si="0">SUM(F5:H5)</x:f>
        <x:v>264.5</x:v>
      </x:c>
      <x:c r="J5" s="5" t="s">
        <x:v>154</x:v>
      </x:c>
    </x:row>
    <x:row r="6" spans="1:10">
      <x:c r="A6" s="5" t="s">
        <x:v>84</x:v>
      </x:c>
      <x:c r="B6" s="5" t="s">
        <x:v>30</x:v>
      </x:c>
      <x:c r="C6" s="5" t="s">
        <x:v>79</x:v>
      </x:c>
      <x:c r="D6" s="14">
        <x:v>1300000</x:v>
      </x:c>
      <x:c r="E6" s="5">
        <x:v>60</x:v>
      </x:c>
      <x:c r="F6" s="5">
        <x:v>260</x:v>
      </x:c>
      <x:c r="G6" s="5">
        <x:v>50</x:v>
      </x:c>
      <x:c r="H6" s="5">
        <x:v>6</x:v>
      </x:c>
      <x:c r="I6" s="5">
        <x:f t="shared" si="0"/>
        <x:v>316</x:v>
      </x:c>
      <x:c r="J6" s="5" t="s">
        <x:v>80</x:v>
      </x:c>
    </x:row>
    <x:row r="7" spans="1:10">
      <x:c r="A7" s="5" t="s">
        <x:v>81</x:v>
      </x:c>
      <x:c r="B7" s="5" t="s">
        <x:v>48</x:v>
      </x:c>
      <x:c r="C7" s="5" t="s">
        <x:v>152</x:v>
      </x:c>
      <x:c r="D7" s="14">
        <x:v>900000</x:v>
      </x:c>
      <x:c r="E7" s="5">
        <x:v>50</x:v>
      </x:c>
      <x:c r="F7" s="5">
        <x:v>180</x:v>
      </x:c>
      <x:c r="G7" s="5">
        <x:v>65</x:v>
      </x:c>
      <x:c r="H7" s="5">
        <x:v>5</x:v>
      </x:c>
      <x:c r="I7" s="5">
        <x:f t="shared" si="0"/>
        <x:v>250</x:v>
      </x:c>
      <x:c r="J7" s="5" t="s">
        <x:v>154</x:v>
      </x:c>
    </x:row>
    <x:row r="8" spans="1:10">
      <x:c r="A8" s="5" t="s">
        <x:v>86</x:v>
      </x:c>
      <x:c r="B8" s="5" t="s">
        <x:v>51</x:v>
      </x:c>
      <x:c r="C8" s="5" t="s">
        <x:v>83</x:v>
      </x:c>
      <x:c r="D8" s="14">
        <x:v>775000</x:v>
      </x:c>
      <x:c r="E8" s="5">
        <x:v>43</x:v>
      </x:c>
      <x:c r="F8" s="5">
        <x:v>155</x:v>
      </x:c>
      <x:c r="G8" s="5">
        <x:v>85</x:v>
      </x:c>
      <x:c r="H8" s="5">
        <x:v>4.2999999999999998</x:v>
      </x:c>
      <x:c r="I8" s="5">
        <x:f t="shared" si="0"/>
        <x:v>244.30000000000001</x:v>
      </x:c>
      <x:c r="J8" s="5" t="s">
        <x:v>154</x:v>
      </x:c>
    </x:row>
    <x:row r="9" spans="1:10">
      <x:c r="A9" s="5" t="s">
        <x:v>87</x:v>
      </x:c>
      <x:c r="B9" s="5" t="s">
        <x:v>49</x:v>
      </x:c>
      <x:c r="C9" s="5" t="s">
        <x:v>83</x:v>
      </x:c>
      <x:c r="D9" s="14">
        <x:v>755000</x:v>
      </x:c>
      <x:c r="E9" s="5">
        <x:v>35</x:v>
      </x:c>
      <x:c r="F9" s="5">
        <x:v>151</x:v>
      </x:c>
      <x:c r="G9" s="5">
        <x:v>75</x:v>
      </x:c>
      <x:c r="H9" s="5">
        <x:v>3.5</x:v>
      </x:c>
      <x:c r="I9" s="5">
        <x:f t="shared" si="0"/>
        <x:v>229.5</x:v>
      </x:c>
      <x:c r="J9" s="5" t="s">
        <x:v>154</x:v>
      </x:c>
    </x:row>
    <x:row r="10" spans="1:10">
      <x:c r="A10" s="5" t="s">
        <x:v>82</x:v>
      </x:c>
      <x:c r="B10" s="5" t="s">
        <x:v>50</x:v>
      </x:c>
      <x:c r="C10" s="5" t="s">
        <x:v>152</x:v>
      </x:c>
      <x:c r="D10" s="14">
        <x:v>805000</x:v>
      </x:c>
      <x:c r="E10" s="5">
        <x:v>25</x:v>
      </x:c>
      <x:c r="F10" s="5">
        <x:v>161</x:v>
      </x:c>
      <x:c r="G10" s="5">
        <x:v>25</x:v>
      </x:c>
      <x:c r="H10" s="5">
        <x:v>2.5</x:v>
      </x:c>
      <x:c r="I10" s="5">
        <x:f t="shared" si="0"/>
        <x:v>188.5</x:v>
      </x:c>
      <x:c r="J10" s="5" t="s">
        <x:v>85</x:v>
      </x:c>
    </x:row>
    <x:row r="11" spans="1:10">
      <x:c r="A11" s="5" t="s">
        <x:v>78</x:v>
      </x:c>
      <x:c r="B11" s="5" t="s">
        <x:v>52</x:v>
      </x:c>
      <x:c r="C11" s="5" t="s">
        <x:v>79</x:v>
      </x:c>
      <x:c r="D11" s="14">
        <x:v>500000</x:v>
      </x:c>
      <x:c r="E11" s="5">
        <x:v>30</x:v>
      </x:c>
      <x:c r="F11" s="5">
        <x:v>100</x:v>
      </x:c>
      <x:c r="G11" s="5">
        <x:v>35</x:v>
      </x:c>
      <x:c r="H11" s="5">
        <x:v>3</x:v>
      </x:c>
      <x:c r="I11" s="5">
        <x:f t="shared" si="0"/>
        <x:v>138</x:v>
      </x:c>
      <x:c r="J11" s="5" t="s">
        <x:v>85</x:v>
      </x:c>
    </x:row>
    <x:row r="12" spans="1:10">
      <x:c r="A12" s="5" t="s">
        <x:v>88</x:v>
      </x:c>
      <x:c r="B12" s="5" t="s">
        <x:v>46</x:v>
      </x:c>
      <x:c r="C12" s="5" t="s">
        <x:v>79</x:v>
      </x:c>
      <x:c r="D12" s="14">
        <x:v>1250000</x:v>
      </x:c>
      <x:c r="E12" s="5">
        <x:v>40</x:v>
      </x:c>
      <x:c r="F12" s="5">
        <x:v>250</x:v>
      </x:c>
      <x:c r="G12" s="5">
        <x:v>85</x:v>
      </x:c>
      <x:c r="H12" s="5">
        <x:v>4</x:v>
      </x:c>
      <x:c r="I12" s="5">
        <x:f t="shared" si="0"/>
        <x:v>339</x:v>
      </x:c>
      <x:c r="J12" s="5" t="s">
        <x:v>80</x:v>
      </x:c>
    </x:row>
    <x:row r="13" spans="1:10">
      <x:c r="A13" s="5" t="s">
        <x:v>90</x:v>
      </x:c>
      <x:c r="B13" s="5" t="s">
        <x:v>47</x:v>
      </x:c>
      <x:c r="C13" s="5" t="s">
        <x:v>83</x:v>
      </x:c>
      <x:c r="D13" s="14">
        <x:v>1000000</x:v>
      </x:c>
      <x:c r="E13" s="5">
        <x:v>45</x:v>
      </x:c>
      <x:c r="F13" s="5">
        <x:v>200</x:v>
      </x:c>
      <x:c r="G13" s="5">
        <x:v>98</x:v>
      </x:c>
      <x:c r="H13" s="5">
        <x:v>4.5</x:v>
      </x:c>
      <x:c r="I13" s="5">
        <x:f t="shared" si="0"/>
        <x:v>302.5</x:v>
      </x:c>
      <x:c r="J13" s="5" t="s">
        <x:v>80</x:v>
      </x:c>
    </x:row>
  </x:sheetData>
  <x:mergeCells count="1">
    <x:mergeCell ref="A1:J1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기본작업-1</vt:lpstr>
      <vt:lpstr>기본작업-2</vt:lpstr>
      <vt:lpstr>기본작업-3</vt:lpstr>
      <vt:lpstr>기본작업-4</vt:lpstr>
      <vt:lpstr>계산작업</vt:lpstr>
      <vt:lpstr>분석작업-1</vt:lpstr>
      <vt:lpstr>분석작업-2</vt:lpstr>
      <vt:lpstr>분석작업-3</vt:lpstr>
      <vt:lpstr>매크로작업</vt:lpstr>
      <vt:lpstr>차트작업</vt:lpstr>
    </vt:vector>
  </ep:TitlesOfParts>
  <ep:TotalTime>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pc</cp:lastModifiedBy>
  <cp:revision>6</cp:revision>
  <dcterms:created xsi:type="dcterms:W3CDTF">2023-04-27T08:01:32.000</dcterms:created>
  <dcterms:modified xsi:type="dcterms:W3CDTF">2026-10-28T06:03:55.169</dcterms:modified>
  <cp:version>1300.0100.01</cp:version>
</cp:coreProperties>
</file>