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kmii\Downloads\"/>
    </mc:Choice>
  </mc:AlternateContent>
  <xr:revisionPtr revIDLastSave="0" documentId="13_ncr:1_{EE29429F-5616-4338-A70B-622A6A871899}" xr6:coauthVersionLast="47" xr6:coauthVersionMax="47" xr10:uidLastSave="{00000000-0000-0000-0000-000000000000}"/>
  <bookViews>
    <workbookView xWindow="28680" yWindow="-120" windowWidth="29040" windowHeight="1764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2" l="1" a="1"/>
  <c r="M12" i="2" s="1"/>
  <c r="M13" i="2" a="1"/>
  <c r="M13" i="2"/>
  <c r="M14" i="2" a="1"/>
  <c r="M14" i="2" s="1"/>
  <c r="M15" i="2" a="1"/>
  <c r="M15" i="2"/>
  <c r="M16" i="2" a="1"/>
  <c r="M16" i="2" s="1"/>
  <c r="M17" i="2" a="1"/>
  <c r="M17" i="2"/>
  <c r="M18" i="2" a="1"/>
  <c r="M18" i="2" s="1"/>
  <c r="M19" i="2" a="1"/>
  <c r="M19" i="2"/>
  <c r="M20" i="2" a="1"/>
  <c r="M20" i="2" s="1"/>
  <c r="M21" i="2" a="1"/>
  <c r="M21" i="2"/>
  <c r="M22" i="2" a="1"/>
  <c r="M22" i="2" s="1"/>
  <c r="M23" i="2" a="1"/>
  <c r="M23" i="2" s="1"/>
  <c r="M24" i="2" a="1"/>
  <c r="M24" i="2" s="1"/>
  <c r="M11" i="2" a="1"/>
  <c r="M11" i="2" s="1"/>
  <c r="H32" i="2"/>
  <c r="H33" i="2"/>
  <c r="H34" i="2"/>
  <c r="H35" i="2"/>
  <c r="H36" i="2"/>
  <c r="H37" i="2"/>
  <c r="H38" i="2"/>
  <c r="H31" i="2"/>
  <c r="G31" i="2"/>
  <c r="G32" i="2"/>
  <c r="G33" i="2"/>
  <c r="G34" i="2"/>
  <c r="G35" i="2"/>
  <c r="G36" i="2"/>
  <c r="G37" i="2"/>
  <c r="G38" i="2"/>
  <c r="I10" i="2"/>
  <c r="I11" i="2"/>
  <c r="I12" i="2"/>
  <c r="I13" i="2"/>
  <c r="I14" i="2"/>
  <c r="I15" i="2"/>
  <c r="I16" i="2"/>
  <c r="I17" i="2"/>
  <c r="I9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H10" i="2"/>
  <c r="H11" i="2"/>
  <c r="H12" i="2"/>
  <c r="H13" i="2"/>
  <c r="H14" i="2"/>
  <c r="H15" i="2"/>
  <c r="H16" i="2"/>
  <c r="H17" i="2"/>
  <c r="H9" i="2"/>
  <c r="F4" i="2" a="1"/>
  <c r="F4" i="2"/>
  <c r="G4" i="2" a="1"/>
  <c r="G4" i="2" s="1"/>
  <c r="F5" i="2" a="1"/>
  <c r="F5" i="2"/>
  <c r="G5" i="2" a="1"/>
  <c r="G5" i="2"/>
  <c r="F6" i="2" a="1"/>
  <c r="F6" i="2" s="1"/>
  <c r="G6" i="2" a="1"/>
  <c r="G6" i="2" s="1"/>
  <c r="E5" i="2" a="1"/>
  <c r="E5" i="2" s="1"/>
  <c r="E6" i="2" a="1"/>
  <c r="E6" i="2"/>
  <c r="E4" i="2" a="1"/>
  <c r="E4" i="2" s="1"/>
  <c r="B4" i="2" a="1"/>
  <c r="B4" i="2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2" i="2" a="1"/>
  <c r="F27" i="2" a="1"/>
  <c r="F26" i="2" a="1"/>
  <c r="F23" i="2" a="1"/>
  <c r="F25" i="2" a="1"/>
  <c r="F24" i="2" a="1"/>
  <c r="F21" i="2" a="1"/>
  <c r="F24" i="2" l="1"/>
  <c r="F25" i="2"/>
  <c r="F23" i="2"/>
  <c r="F26" i="2"/>
  <c r="F27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D7D8C6-211C-49B8-B339-B4C7531541A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E1E8E75-4213-4106-B233-619E49014460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seung\Downloads\길벗컴활1급_update_20250108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<sst xmlns="http://schemas.openxmlformats.org/spreadsheetml/2006/main" count="294" uniqueCount="198">
  <si>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</si>
  <si>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</si>
  <si>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</si>
  <si>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</si>
  <si>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</si>
  <si>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</si>
  <si>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</si>
  <si>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</si>
  <si>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</si>
  <si>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</si>
  <si>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</si>
  <si>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</si>
  <si>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</si>
  <si>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</si>
  <si>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</si>
  <si>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</si>
  <si>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</si>
  <si>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</si>
  <si>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</si>
  <si>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</si>
  <si>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</si>
  <si>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</si>
  <si>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</si>
  <si>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</si>
  <si>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</si>
  <si>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</si>
  <si>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</si>
  <si>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</si>
  <si>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</si>
  <si>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</si>
  <si>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</si>
  <si>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</si>
  <si>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</si>
  <si>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</si>
  <si>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</si>
  <si>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</si>
  <si>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</si>
  <si>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</si>
  <si>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</si>
  <si>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</si>
  <si>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</si>
  <si>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</si>
  <si>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</si>
  <si>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</si>
  <si>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</si>
  <si>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</si>
  <si>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</si>
  <si>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</si>
  <si>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</si>
  <si>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</si>
  <si>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</si>
  <si>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</si>
  <si>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</si>
  <si>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</si>
  <si>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</si>
  <si>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</si>
  <si>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</si>
  <si>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</si>
  <si>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</si>
  <si>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</si>
  <si>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</si>
  <si>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</si>
  <si>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</si>
  <si>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</si>
  <si>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</si>
  <si>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</si>
  <si>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</si>
  <si>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</si>
  <si>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</si>
  <si>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</si>
  <si>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</si>
  <si>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</si>
  <si>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</si>
  <si>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</si>
  <si>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</si>
  <si>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</si>
  <si>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</si>
  <si>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</si>
  <si>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</si>
  <si>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</si>
  <si>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</si>
  <si>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</si>
  <si>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</si>
  <si>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</si>
  <si>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</si>
  <si>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</si>
  <si>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</si>
  <si>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</si>
  <si>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</si>
  <si>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</si>
  <si>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</si>
  <si>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</si>
  <si>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</si>
  <si>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</si>
  <si>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</si>
  <si>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</si>
  <si>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</si>
  <si>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</si>
  <si>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</si>
  <si>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</si>
  <si>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</si>
  <si>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</si>
  <si>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</si>
  <si>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</si>
  <si>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</si>
  <si>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</si>
  <si>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</si>
  <si>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</si>
  <si>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</si>
  <si>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</si>
  <si>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</si>
  <si>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</si>
  <si>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</si>
  <si>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</si>
  <si>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</si>
  <si>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</si>
  <si>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</si>
  <si>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</si>
  <si>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</si>
  <si>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</si>
  <si>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</si>
  <si>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</si>
  <si>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</si>
  <si>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</si>
  <si>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</si>
  <si>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</si>
  <si>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</si>
  <si>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</si>
  <si>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</si>
  <si>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</si>
  <si>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</si>
  <si>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</si>
  <si>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</si>
  <si>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</si>
  <si>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</si>
  <si>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</si>
  <si>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</si>
  <si>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</si>
  <si>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</si>
  <si>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</si>
  <si>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</si>
  <si>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</si>
  <si>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</si>
  <si>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</si>
  <si>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</si>
  <si>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</si>
  <si>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</si>
  <si>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</si>
  <si>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</si>
  <si>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</si>
  <si>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</si>
  <si>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</si>
  <si>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</si>
  <si>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</si>
  <si>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</si>
  <si>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</si>
  <si>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</si>
  <si>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</si>
  <si>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</si>
  <si>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</si>
  <si>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</si>
  <si>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</si>
  <si>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</si>
  <si>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</si>
  <si>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</si>
  <si>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</si>
  <si>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</si>
  <si>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</si>
  <si>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</si>
  <si>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</si>
  <si>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</si>
  <si>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총합계</t>
  </si>
  <si>
    <t>04월</t>
  </si>
  <si>
    <t>05월</t>
  </si>
  <si>
    <t>가전쇼핑몰</t>
  </si>
  <si>
    <t>여행정보몰</t>
  </si>
  <si>
    <t>예술쇼핑몰</t>
  </si>
  <si>
    <t>음악쇼핑몰</t>
  </si>
  <si>
    <t>종합쇼핑몰</t>
  </si>
  <si>
    <t>개설일(월)</t>
  </si>
  <si>
    <t>쇼핑몰</t>
  </si>
  <si>
    <t>평균: 운영비총액</t>
  </si>
  <si>
    <t>평균: 판매매출액</t>
  </si>
  <si>
    <t>평균: 순이익</t>
  </si>
  <si>
    <t>TOEIC 550</t>
    <phoneticPr fontId="1" type="noConversion"/>
  </si>
  <si>
    <t>TOEIC 680</t>
    <phoneticPr fontId="1" type="noConversion"/>
  </si>
  <si>
    <t>TOEIC 910</t>
    <phoneticPr fontId="1" type="noConversion"/>
  </si>
  <si>
    <t>TOEIC 770</t>
    <phoneticPr fontId="1" type="noConversion"/>
  </si>
  <si>
    <t>TOSEL 880</t>
    <phoneticPr fontId="1" type="noConversion"/>
  </si>
  <si>
    <t>TOEIC 780</t>
    <phoneticPr fontId="1" type="noConversion"/>
  </si>
  <si>
    <t>TOSEL 170</t>
    <phoneticPr fontId="1" type="noConversion"/>
  </si>
  <si>
    <t>TOEFL 054</t>
    <phoneticPr fontId="1" type="noConversion"/>
  </si>
  <si>
    <t>TOEIC 350</t>
    <phoneticPr fontId="1" type="noConversion"/>
  </si>
  <si>
    <t>TOEIC 880</t>
    <phoneticPr fontId="1" type="noConversion"/>
  </si>
  <si>
    <t>TOSEL 290</t>
    <phoneticPr fontId="1" type="noConversion"/>
  </si>
  <si>
    <t>TOEFL 091</t>
    <phoneticPr fontId="1" type="noConversion"/>
  </si>
  <si>
    <t>TOEFL 074</t>
    <phoneticPr fontId="1" type="noConversion"/>
  </si>
  <si>
    <t>TOSEL 450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</si>
</sst>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>
      <alignment vertical="center"/>
    </xf>
    <xf numFmtId="0" fontId="0" fillId="2" borderId="7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3" borderId="0" xfId="0" applyFill="1">
      <alignment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100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hPercent val="10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  <a:p>
                <a:pPr>
                  <a:defRPr/>
                </a:pP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서식헤제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133350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양승영" refreshedDate="45801.444408796298" backgroundQuery="1" createdVersion="8" refreshedVersion="8" minRefreshableVersion="3" recordCount="0" supportSubquery="1" supportAdvancedDrill="1" xr:uid="{6EB7BDDB-69B3-4019-B67D-33F85D12E25B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2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4E43B3-4624-4D68-9D10-3A510AB23F3D}" name="피벗 테이블1" cacheId="6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1" numFmtId="178"/>
    <dataField name="평균: 순이익" fld="4" subtotal="average" baseField="1" baseItem="1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I24" sqref="I24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9" t="s">
        <v>1</v>
      </c>
      <c r="B2" s="29"/>
      <c r="C2" s="29"/>
      <c r="D2" s="29"/>
      <c r="E2" s="29"/>
      <c r="F2" s="29"/>
      <c r="G2" s="29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M38"/>
  <sheetViews>
    <sheetView tabSelected="1" workbookViewId="0">
      <selection activeCell="J15" sqref="J15"/>
    </sheetView>
  </sheetViews>
  <sheetFormatPr defaultRowHeight="16.5"/>
  <cols>
    <col min="1" max="1" width="9" bestFit="1" customWidth="1"/>
    <col min="2" max="2" width="11.7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375" bestFit="1" customWidth="1"/>
    <col min="9" max="10" width="13.5" bestFit="1" customWidth="1"/>
    <col min="11" max="11" width="11.125" customWidth="1"/>
    <col min="12" max="12" width="10.5" bestFit="1" customWidth="1"/>
    <col min="13" max="13" width="13.625" customWidth="1"/>
  </cols>
  <sheetData>
    <row r="1" spans="1:13">
      <c r="A1" t="s">
        <v>0</v>
      </c>
      <c r="D1" t="s">
        <v>20</v>
      </c>
    </row>
    <row r="2" spans="1:13">
      <c r="A2" s="1" t="s">
        <v>27</v>
      </c>
      <c r="B2" s="6" t="s">
        <v>28</v>
      </c>
      <c r="D2" s="30" t="s">
        <v>27</v>
      </c>
      <c r="E2" s="32" t="s">
        <v>29</v>
      </c>
      <c r="F2" s="33"/>
      <c r="G2" s="34"/>
    </row>
    <row r="3" spans="1:13">
      <c r="A3" s="1" t="s">
        <v>30</v>
      </c>
      <c r="B3" s="7">
        <f t="array" ref="B3">SUM(($C$9:$C$17=A3)*$D$9:$D$17)</f>
        <v>8750000</v>
      </c>
      <c r="D3" s="31"/>
      <c r="E3" s="6" t="s">
        <v>31</v>
      </c>
      <c r="F3" s="6" t="s">
        <v>32</v>
      </c>
      <c r="G3" s="6" t="s">
        <v>33</v>
      </c>
    </row>
    <row r="4" spans="1:13">
      <c r="A4" s="1" t="s">
        <v>34</v>
      </c>
      <c r="B4" s="7">
        <f t="array" ref="B4">SUM(($C$9:$C$17=A4)*$D$9:$D$17)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3">
      <c r="A5" s="1" t="s">
        <v>35</v>
      </c>
      <c r="B5" s="7">
        <f t="array" ref="B5">SUM(($C$9:$C$17=A5)*$D$9:$D$17)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3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3">
      <c r="A7" t="s">
        <v>36</v>
      </c>
    </row>
    <row r="8" spans="1:13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  <c r="L8" s="28"/>
    </row>
    <row r="9" spans="1:13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ROUND(FV(10%/12,G9*12,-D9*0.3),-3)</f>
        <v>19429000</v>
      </c>
      <c r="J9" s="20">
        <f>PV(F9/12,G9*12,-D9*0.3)</f>
        <v>14410924.547176072</v>
      </c>
    </row>
    <row r="10" spans="1:13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ROUND(FV(10%/12,G10*12,-D10*0.3),-3)</f>
        <v>4712000</v>
      </c>
      <c r="J10" s="20">
        <f t="shared" ref="J10:J17" si="2">PV(F10/12,G10*12,-D10*0.3)</f>
        <v>4265440.6594215035</v>
      </c>
    </row>
    <row r="11" spans="1:13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  <c r="L11" t="s">
        <v>184</v>
      </c>
      <c r="M11" s="38" t="str">
        <f t="array" ref="M11">SUM(IF((LEFT($L$11:$L$24,5)=LEFT(L11,5))*(RIGHT($L$11:$L$24,3)&gt;RIGHT(L11,3)),1))+1&amp;"("&amp;LEFT(L11,5)&amp;")"</f>
        <v>6(TOEIC)</v>
      </c>
    </row>
    <row r="12" spans="1:13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  <c r="L12" t="s">
        <v>185</v>
      </c>
      <c r="M12" s="38" t="str">
        <f t="array" ref="M12">SUM(IF((LEFT($L$11:$L$24,5)=LEFT(L12,5))*(RIGHT($L$11:$L$24,3)&gt;RIGHT(L12,3)),1))+1&amp;"("&amp;LEFT(L12,5)&amp;")"</f>
        <v>5(TOEIC)</v>
      </c>
    </row>
    <row r="13" spans="1:13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  <c r="L13" t="s">
        <v>186</v>
      </c>
      <c r="M13" s="38" t="str">
        <f t="array" ref="M13">SUM(IF((LEFT($L$11:$L$24,5)=LEFT(L13,5))*(RIGHT($L$11:$L$24,3)&gt;RIGHT(L13,3)),1))+1&amp;"("&amp;LEFT(L13,5)&amp;")"</f>
        <v>1(TOEIC)</v>
      </c>
    </row>
    <row r="14" spans="1:13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  <c r="L14" t="s">
        <v>190</v>
      </c>
      <c r="M14" s="38" t="str">
        <f t="array" ref="M14">SUM(IF((LEFT($L$11:$L$24,5)=LEFT(L14,5))*(RIGHT($L$11:$L$24,3)&gt;RIGHT(L14,3)),1))+1&amp;"("&amp;LEFT(L14,5)&amp;")"</f>
        <v>4(TOSEL)</v>
      </c>
    </row>
    <row r="15" spans="1:13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  <c r="L15" t="s">
        <v>191</v>
      </c>
      <c r="M15" s="38" t="str">
        <f t="array" ref="M15">SUM(IF((LEFT($L$11:$L$24,5)=LEFT(L15,5))*(RIGHT($L$11:$L$24,3)&gt;RIGHT(L15,3)),1))+1&amp;"("&amp;LEFT(L15,5)&amp;")"</f>
        <v>3(TOEFL)</v>
      </c>
    </row>
    <row r="16" spans="1:13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  <c r="L16" t="s">
        <v>187</v>
      </c>
      <c r="M16" s="38" t="str">
        <f t="array" ref="M16">SUM(IF((LEFT($L$11:$L$24,5)=LEFT(L16,5))*(RIGHT($L$11:$L$24,3)&gt;RIGHT(L16,3)),1))+1&amp;"("&amp;LEFT(L16,5)&amp;")"</f>
        <v>4(TOEIC)</v>
      </c>
    </row>
    <row r="17" spans="1:13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  <c r="L17" t="s">
        <v>188</v>
      </c>
      <c r="M17" s="38" t="str">
        <f t="array" ref="M17">SUM(IF((LEFT($L$11:$L$24,5)=LEFT(L17,5))*(RIGHT($L$11:$L$24,3)&gt;RIGHT(L17,3)),1))+1&amp;"("&amp;LEFT(L17,5)&amp;")"</f>
        <v>1(TOSEL)</v>
      </c>
    </row>
    <row r="18" spans="1:13">
      <c r="L18" t="s">
        <v>189</v>
      </c>
      <c r="M18" s="38" t="str">
        <f t="array" ref="M18">SUM(IF((LEFT($L$11:$L$24,5)=LEFT(L18,5))*(RIGHT($L$11:$L$24,3)&gt;RIGHT(L18,3)),1))+1&amp;"("&amp;LEFT(L18,5)&amp;")"</f>
        <v>3(TOEIC)</v>
      </c>
    </row>
    <row r="19" spans="1:13">
      <c r="A19" t="s">
        <v>57</v>
      </c>
      <c r="L19" t="s">
        <v>192</v>
      </c>
      <c r="M19" s="38" t="str">
        <f t="array" ref="M19">SUM(IF((LEFT($L$11:$L$24,5)=LEFT(L19,5))*(RIGHT($L$11:$L$24,3)&gt;RIGHT(L19,3)),1))+1&amp;"("&amp;LEFT(L19,5)&amp;")"</f>
        <v>7(TOEIC)</v>
      </c>
    </row>
    <row r="20" spans="1:13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  <c r="L20" t="s">
        <v>193</v>
      </c>
      <c r="M20" s="38" t="str">
        <f t="array" ref="M20">SUM(IF((LEFT($L$11:$L$24,5)=LEFT(L20,5))*(RIGHT($L$11:$L$24,3)&gt;RIGHT(L20,3)),1))+1&amp;"("&amp;LEFT(L20,5)&amp;")"</f>
        <v>2(TOEIC)</v>
      </c>
    </row>
    <row r="21" spans="1:13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</v>
      </c>
      <c r="L21" t="s">
        <v>194</v>
      </c>
      <c r="M21" s="38" t="str">
        <f t="array" ref="M21">SUM(IF((LEFT($L$11:$L$24,5)=LEFT(L21,5))*(RIGHT($L$11:$L$24,3)&gt;RIGHT(L21,3)),1))+1&amp;"("&amp;LEFT(L21,5)&amp;")"</f>
        <v>3(TOSEL)</v>
      </c>
    </row>
    <row r="22" spans="1:13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  <c r="L22" t="s">
        <v>195</v>
      </c>
      <c r="M22" s="38" t="str">
        <f t="array" ref="M22">SUM(IF((LEFT($L$11:$L$24,5)=LEFT(L22,5))*(RIGHT($L$11:$L$24,3)&gt;RIGHT(L22,3)),1))+1&amp;"("&amp;LEFT(L22,5)&amp;")"</f>
        <v>1(TOEFL)</v>
      </c>
    </row>
    <row r="23" spans="1:13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  <c r="L23" t="s">
        <v>196</v>
      </c>
      <c r="M23" s="38" t="str">
        <f t="array" ref="M23">SUM(IF((LEFT($L$11:$L$24,5)=LEFT(L23,5))*(RIGHT($L$11:$L$24,3)&gt;RIGHT(L23,3)),1))+1&amp;"("&amp;LEFT(L23,5)&amp;")"</f>
        <v>2(TOEFL)</v>
      </c>
    </row>
    <row r="24" spans="1:13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  <c r="L24" t="s">
        <v>197</v>
      </c>
      <c r="M24" s="38" t="str">
        <f t="array" ref="M24">SUM(IF((LEFT($L$11:$L$24,5)=LEFT(L24,5))*(RIGHT($L$11:$L$24,3)&gt;RIGHT(L24,3)),1))+1&amp;"("&amp;LEFT(L24,5)&amp;")"</f>
        <v>2(TOSEL)</v>
      </c>
    </row>
    <row r="25" spans="1:13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3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3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3">
      <c r="A29" t="s">
        <v>71</v>
      </c>
    </row>
    <row r="30" spans="1:13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3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TRUNC((F31-C31)/100)&amp;"("&amp;IFERROR(REPT("▶",QUOTIENT(F31-C31,100)),REPT("◁",ABS(QUOTIENT(F31-C31,100))))&amp;")"</f>
        <v>3(▶▶▶)</v>
      </c>
      <c r="H31" t="str">
        <f>IFERROR(REPT("▶",QUOTIENT(F31-C31,100)),REPT("◁",ABS(QUOTIENT(F31-C31,100))))</f>
        <v>▶▶▶</v>
      </c>
    </row>
    <row r="32" spans="1:13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TRUNC((F32-C32)/100)&amp;"("&amp;IFERROR(REPT("▶",QUOTIENT(F32-C32,100)),REPT("◁",ABS(QUOTIENT(F32-C32,100))))&amp;")"</f>
        <v>-1(◁)</v>
      </c>
      <c r="H32" t="str">
        <f t="shared" ref="H32:H38" si="5">IFERROR(REPT("▶",QUOTIENT(F32-C32,100)),REPT("◁",ABS(QUOTIENT(F32-C32,100))))</f>
        <v>◁</v>
      </c>
    </row>
    <row r="33" spans="1:8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  <c r="H33" t="str">
        <f t="shared" si="5"/>
        <v/>
      </c>
    </row>
    <row r="34" spans="1:8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1(▶)</v>
      </c>
      <c r="H34" t="str">
        <f t="shared" si="5"/>
        <v>▶</v>
      </c>
    </row>
    <row r="35" spans="1:8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-2(◁◁)</v>
      </c>
      <c r="H35" t="str">
        <f t="shared" si="5"/>
        <v>◁◁</v>
      </c>
    </row>
    <row r="36" spans="1:8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2(▶▶)</v>
      </c>
      <c r="H36" t="str">
        <f t="shared" si="5"/>
        <v>▶▶</v>
      </c>
    </row>
    <row r="37" spans="1:8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-1(◁)</v>
      </c>
      <c r="H37" t="str">
        <f t="shared" si="5"/>
        <v>◁</v>
      </c>
    </row>
    <row r="38" spans="1:8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-4(◁◁◁◁)</v>
      </c>
      <c r="H38" t="str">
        <f t="shared" si="5"/>
        <v>◁◁◁◁</v>
      </c>
    </row>
  </sheetData>
  <sortState xmlns:xlrd2="http://schemas.microsoft.com/office/spreadsheetml/2017/richdata2" ref="K32:L45">
    <sortCondition ref="K32:K45"/>
  </sortState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D6" sqref="D6"/>
    </sheetView>
  </sheetViews>
  <sheetFormatPr defaultRowHeight="16.5"/>
  <cols>
    <col min="1" max="1" width="11.25" bestFit="1" customWidth="1"/>
    <col min="2" max="2" width="10.75" bestFit="1" customWidth="1"/>
    <col min="3" max="4" width="15.5" bestFit="1" customWidth="1"/>
    <col min="5" max="6" width="11.625" bestFit="1" customWidth="1"/>
    <col min="7" max="7" width="6.75" bestFit="1" customWidth="1"/>
  </cols>
  <sheetData>
    <row r="2" spans="1:5">
      <c r="A2" s="25" t="s">
        <v>179</v>
      </c>
      <c r="B2" s="25" t="s">
        <v>180</v>
      </c>
      <c r="C2" s="21" t="s">
        <v>181</v>
      </c>
      <c r="D2" s="21" t="s">
        <v>182</v>
      </c>
      <c r="E2" s="21" t="s">
        <v>183</v>
      </c>
    </row>
    <row r="3" spans="1:5">
      <c r="A3" s="35" t="s">
        <v>172</v>
      </c>
      <c r="B3" s="26" t="s">
        <v>177</v>
      </c>
      <c r="C3" s="27">
        <v>1217947.5</v>
      </c>
      <c r="D3" s="27">
        <v>4844359.5</v>
      </c>
      <c r="E3" s="27">
        <v>3626412</v>
      </c>
    </row>
    <row r="4" spans="1:5">
      <c r="A4" s="36"/>
      <c r="B4" s="26" t="s">
        <v>178</v>
      </c>
      <c r="C4" s="27">
        <v>778222.33333333337</v>
      </c>
      <c r="D4" s="27">
        <v>3904634.3333333335</v>
      </c>
      <c r="E4" s="27">
        <v>3126412</v>
      </c>
    </row>
    <row r="5" spans="1:5">
      <c r="A5" s="35" t="s">
        <v>173</v>
      </c>
      <c r="B5" s="26" t="s">
        <v>174</v>
      </c>
      <c r="C5" s="27">
        <v>906466.33333333337</v>
      </c>
      <c r="D5" s="27">
        <v>628998</v>
      </c>
      <c r="E5" s="27">
        <v>-277468.33333333331</v>
      </c>
    </row>
    <row r="6" spans="1:5">
      <c r="A6" s="36"/>
      <c r="B6" s="26" t="s">
        <v>175</v>
      </c>
      <c r="C6" s="27">
        <v>447778</v>
      </c>
      <c r="D6" s="27">
        <v>532342.5</v>
      </c>
      <c r="E6" s="27">
        <v>84564.5</v>
      </c>
    </row>
    <row r="7" spans="1:5">
      <c r="A7" s="36"/>
      <c r="B7" s="26" t="s">
        <v>176</v>
      </c>
      <c r="C7" s="27">
        <v>408779</v>
      </c>
      <c r="D7" s="27">
        <v>0</v>
      </c>
      <c r="E7" s="27">
        <v>-408779</v>
      </c>
    </row>
    <row r="8" spans="1:5">
      <c r="A8" s="36"/>
      <c r="B8" s="26" t="s">
        <v>177</v>
      </c>
      <c r="C8" s="27">
        <v>1019134</v>
      </c>
      <c r="D8" s="27">
        <v>3350381.6666666665</v>
      </c>
      <c r="E8" s="27">
        <v>2331247.6666666665</v>
      </c>
    </row>
    <row r="9" spans="1:5">
      <c r="A9" s="36"/>
      <c r="B9" s="26" t="s">
        <v>178</v>
      </c>
      <c r="C9" s="27">
        <v>767377</v>
      </c>
      <c r="D9" s="27">
        <v>822620.66666666663</v>
      </c>
      <c r="E9" s="27">
        <v>55243.666666666664</v>
      </c>
    </row>
    <row r="10" spans="1:5">
      <c r="A10" s="35" t="s">
        <v>171</v>
      </c>
      <c r="B10" s="36"/>
      <c r="C10" s="27">
        <v>822798</v>
      </c>
      <c r="D10" s="27">
        <v>1967058.5</v>
      </c>
      <c r="E10" s="27">
        <v>1144260.5</v>
      </c>
    </row>
  </sheetData>
  <mergeCells count="3">
    <mergeCell ref="A5:A9"/>
    <mergeCell ref="A10:B10"/>
    <mergeCell ref="A3:A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M13" sqref="M13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141</v>
      </c>
      <c r="D3" t="s">
        <v>142</v>
      </c>
      <c r="E3" t="s">
        <v>143</v>
      </c>
      <c r="F3" t="s">
        <v>144</v>
      </c>
      <c r="G3" t="s">
        <v>145</v>
      </c>
      <c r="H3" t="s">
        <v>146</v>
      </c>
      <c r="I3" t="s">
        <v>147</v>
      </c>
    </row>
    <row r="4" spans="1:9">
      <c r="A4" t="s">
        <v>148</v>
      </c>
      <c r="B4" t="s">
        <v>149</v>
      </c>
      <c r="C4" t="s">
        <v>150</v>
      </c>
      <c r="D4" t="s">
        <v>151</v>
      </c>
      <c r="E4">
        <v>25</v>
      </c>
      <c r="F4" s="22">
        <v>1350000</v>
      </c>
      <c r="G4" s="23">
        <v>7.0000000000000007E-2</v>
      </c>
      <c r="H4" s="22">
        <v>229500</v>
      </c>
      <c r="I4" s="22">
        <v>1579500</v>
      </c>
    </row>
    <row r="5" spans="1:9">
      <c r="A5" t="s">
        <v>154</v>
      </c>
      <c r="B5" t="s">
        <v>155</v>
      </c>
      <c r="C5" t="s">
        <v>156</v>
      </c>
      <c r="D5" t="s">
        <v>157</v>
      </c>
      <c r="E5">
        <v>28</v>
      </c>
      <c r="F5" s="22">
        <v>1450000</v>
      </c>
      <c r="G5" s="23">
        <v>7.0000000000000007E-2</v>
      </c>
      <c r="H5" s="22">
        <v>246500</v>
      </c>
      <c r="I5" s="22">
        <v>1696500</v>
      </c>
    </row>
    <row r="6" spans="1:9">
      <c r="A6" t="s">
        <v>160</v>
      </c>
      <c r="B6" t="s">
        <v>161</v>
      </c>
      <c r="C6" t="s">
        <v>156</v>
      </c>
      <c r="D6" t="s">
        <v>157</v>
      </c>
      <c r="E6">
        <v>30</v>
      </c>
      <c r="F6" s="22">
        <v>1450000</v>
      </c>
      <c r="G6" s="23">
        <v>0.1</v>
      </c>
      <c r="H6" s="22">
        <v>290000</v>
      </c>
      <c r="I6" s="22">
        <v>1740000</v>
      </c>
    </row>
    <row r="7" spans="1:9">
      <c r="A7" t="s">
        <v>152</v>
      </c>
      <c r="B7" t="s">
        <v>153</v>
      </c>
      <c r="C7" t="s">
        <v>150</v>
      </c>
      <c r="D7" t="s">
        <v>151</v>
      </c>
      <c r="E7">
        <v>10</v>
      </c>
      <c r="F7" s="22">
        <v>1350000</v>
      </c>
      <c r="G7" s="23">
        <v>0.05</v>
      </c>
      <c r="H7" s="22">
        <v>202500</v>
      </c>
      <c r="I7" s="22">
        <v>1552500</v>
      </c>
    </row>
    <row r="8" spans="1:9">
      <c r="A8" t="s">
        <v>158</v>
      </c>
      <c r="B8" t="s">
        <v>159</v>
      </c>
      <c r="C8" t="s">
        <v>156</v>
      </c>
      <c r="D8" t="s">
        <v>157</v>
      </c>
      <c r="E8">
        <v>24</v>
      </c>
      <c r="F8" s="22">
        <v>1450000</v>
      </c>
      <c r="G8" s="23">
        <v>7.0000000000000007E-2</v>
      </c>
      <c r="H8" s="22">
        <v>246500</v>
      </c>
      <c r="I8" s="22">
        <v>1696500</v>
      </c>
    </row>
    <row r="9" spans="1:9">
      <c r="A9" t="s">
        <v>162</v>
      </c>
      <c r="B9" t="s">
        <v>163</v>
      </c>
      <c r="C9" t="s">
        <v>150</v>
      </c>
      <c r="D9" t="s">
        <v>151</v>
      </c>
      <c r="E9">
        <v>20</v>
      </c>
      <c r="F9" s="22">
        <v>1350000</v>
      </c>
      <c r="G9" s="23">
        <v>7.0000000000000007E-2</v>
      </c>
      <c r="H9" s="22">
        <v>229500</v>
      </c>
      <c r="I9" s="22">
        <v>1579500</v>
      </c>
    </row>
    <row r="10" spans="1:9">
      <c r="A10" t="s">
        <v>164</v>
      </c>
      <c r="B10" t="s">
        <v>165</v>
      </c>
      <c r="C10" t="s">
        <v>166</v>
      </c>
      <c r="D10" t="s">
        <v>167</v>
      </c>
      <c r="E10">
        <v>18</v>
      </c>
      <c r="F10" s="22">
        <v>1200000</v>
      </c>
      <c r="G10" s="23">
        <v>0.05</v>
      </c>
      <c r="H10" s="22">
        <v>180000</v>
      </c>
      <c r="I10" s="22">
        <v>1380000</v>
      </c>
    </row>
    <row r="11" spans="1:9">
      <c r="A11" t="s">
        <v>168</v>
      </c>
      <c r="B11" t="s">
        <v>169</v>
      </c>
      <c r="C11" t="s">
        <v>166</v>
      </c>
      <c r="D11" t="s">
        <v>167</v>
      </c>
      <c r="E11">
        <v>15</v>
      </c>
      <c r="F11" s="22">
        <v>1200000</v>
      </c>
      <c r="G11" s="23">
        <v>0.05</v>
      </c>
      <c r="H11" s="22">
        <v>180000</v>
      </c>
      <c r="I11" s="22">
        <v>1380000</v>
      </c>
    </row>
    <row r="12" spans="1:9">
      <c r="A12" t="s">
        <v>79</v>
      </c>
      <c r="B12" t="s">
        <v>170</v>
      </c>
      <c r="C12" t="s">
        <v>166</v>
      </c>
      <c r="D12" t="s">
        <v>167</v>
      </c>
      <c r="E12">
        <v>6</v>
      </c>
      <c r="F12" s="22">
        <v>1200000</v>
      </c>
      <c r="G12" s="23">
        <v>0.03</v>
      </c>
      <c r="H12" s="22">
        <v>156000</v>
      </c>
      <c r="I12" s="22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369E20D-EFE5-4C5A-BC64-1B9726930130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9" workbookViewId="0">
      <selection activeCell="N23" sqref="N23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9" t="s">
        <v>81</v>
      </c>
      <c r="C1" s="29"/>
      <c r="D1" s="29"/>
      <c r="E1" s="29"/>
      <c r="F1" s="29"/>
      <c r="G1" s="29"/>
      <c r="H1" s="29"/>
      <c r="I1" s="29"/>
      <c r="J1" s="29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8" sqref="N8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7" t="s">
        <v>117</v>
      </c>
      <c r="B4" s="37" t="s">
        <v>118</v>
      </c>
      <c r="C4" s="37"/>
      <c r="D4" s="37"/>
      <c r="E4" s="37"/>
      <c r="F4" s="37"/>
      <c r="G4" s="37"/>
      <c r="H4" s="37"/>
      <c r="I4" s="37"/>
      <c r="J4" s="37"/>
      <c r="K4" s="37"/>
    </row>
    <row r="5" spans="1:11">
      <c r="A5" s="3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4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헤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M11" sqref="M11"/>
    </sheetView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F O 4 W k v L U 8 e k A A A A 9 g A A A B I A H A B D b 2 5 m a W c v U G F j a 2 F n Z S 5 4 b W w g o h g A K K A U A A A A A A A A A A A A A A A A A A A A A A A A A A A A h Y 8 x D o I w G I W v Q r r T Q t X E k J 8 y O C q J 0 c S 4 N q V C A 7 S G F s v d H D y S V x C j q J v j + 9 4 3 v H e / 3 i A b 2 i a 4 y M 4 q o 1 M U 4 w g F U g t T K F 2 m q H e n c I k y B l s u a l 7 K Y J S 1 T Q Z b p K h y 7 p w Q 4 r 3 H f o Z N V x I a R T E 5 5 p u 9 q G T L 0 U d W / + V Q a e u 4 F h I x O L z G M I r j O c V 0 M W 4 C M k H I l f 4 K d O y e 7 Q + E V d + 4 v p O s N u F 6 B 2 S K Q N 4 f 2 A N Q S w M E F A A C A A g A z F O 4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T u F o o i k e 4 D g A A A B E A A A A T A B w A R m 9 y b X V s Y X M v U 2 V j d G l v b j E u b S C i G A A o o B Q A A A A A A A A A A A A A A A A A A A A A A A A A A A A r T k 0 u y c z P U w i G 0 I b W A F B L A Q I t A B Q A A g A I A M x T u F p L y 1 P H p A A A A P Y A A A A S A A A A A A A A A A A A A A A A A A A A A A B D b 2 5 m a W c v U G F j a 2 F n Z S 5 4 b W x Q S w E C L Q A U A A I A C A D M U 7 h a D 8 r p q 6 Q A A A D p A A A A E w A A A A A A A A A A A A A A A A D w A A A A W 0 N v b n R l b n R f V H l w Z X N d L n h t b F B L A Q I t A B Q A A g A I A M x T u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L e P N 0 s X N R a A j s S C H h a D y A A A A A A I A A A A A A B B m A A A A A Q A A I A A A A L s I V 3 f q 2 P 9 d W I g K 1 T v r i z B 5 + c 0 K C 5 6 J D G t U J G X d g q J 0 A A A A A A 6 A A A A A A g A A I A A A A C 8 y u S e e F 5 D 2 q b 1 + i L y v N Q A r x X O V V z x m l + u L O 5 6 + j P 7 6 U A A A A J U f m c Z Y 8 T f m j d U 2 R B Z S 9 c r d T c q G s n u t X w 0 T g S C n j C T / + K F Y j 4 j H 8 L 2 c C U T V e f I e N G Y + 9 5 1 e + w / s w 6 p p T P o K s N g h W W 6 S x W G Q Z F 4 n C X 5 x y M V j Q A A A A H V G J T g 6 u 3 9 d E F b 3 q Q F B g Q B 2 g k F y j d E N O O 5 j 8 7 p r E o 9 Q l D 5 L J g k a 2 s + Y W O O y X K Z B 9 O f z c f o 1 M Z 4 g l 0 0 p K r e m G t Q = < / D a t a M a s h u p > 
</file>

<file path=customXml/itemProps1.xml><?xml version="1.0" encoding="utf-8"?>
<ds:datastoreItem xmlns:ds="http://schemas.openxmlformats.org/officeDocument/2006/customXml" ds:itemID="{1B05D64B-CFD6-4A23-89BB-06E13EE4C8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dcterms:created xsi:type="dcterms:W3CDTF">2023-05-11T11:47:16Z</dcterms:created>
  <dcterms:modified xsi:type="dcterms:W3CDTF">2025-06-04T23:21:02Z</dcterms:modified>
</cp:coreProperties>
</file>