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 codeName="{899C9086-67A9-5B14-2C2D-5A8001700F7D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중대\Desktop\"/>
    </mc:Choice>
  </mc:AlternateContent>
  <xr:revisionPtr revIDLastSave="0" documentId="13_ncr:1_{C29FFCAC-CD0D-4AB9-81CB-9AF5FE2B8588}" xr6:coauthVersionLast="47" xr6:coauthVersionMax="47" xr10:uidLastSave="{00000000-0000-0000-0000-000000000000}"/>
  <bookViews>
    <workbookView xWindow="-120" yWindow="-120" windowWidth="29040" windowHeight="15840" activeTab="4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eta.SUMIF" hidden="1" xlm="1">#NAME?</definedName>
    <definedName name="기본급">'기본작업-2'!$D$4:$D$15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4" l="1"/>
  <c r="K11" i="4" l="1"/>
  <c r="D17" i="4"/>
  <c r="D18" i="4"/>
  <c r="D19" i="4"/>
  <c r="D20" i="4"/>
  <c r="D21" i="4"/>
  <c r="D22" i="4"/>
  <c r="D23" i="4"/>
  <c r="D16" i="4"/>
  <c r="E4" i="4"/>
  <c r="D4" i="4"/>
  <c r="F6" i="7"/>
  <c r="F7" i="7"/>
  <c r="F8" i="7"/>
  <c r="F9" i="7"/>
  <c r="F10" i="7"/>
  <c r="F11" i="7"/>
  <c r="F12" i="7"/>
  <c r="F5" i="7"/>
  <c r="F10" i="8"/>
  <c r="C10" i="8"/>
  <c r="D10" i="8"/>
  <c r="E10" i="8"/>
  <c r="B10" i="8"/>
  <c r="F5" i="8"/>
  <c r="F6" i="8"/>
  <c r="F7" i="8"/>
  <c r="F8" i="8"/>
  <c r="F9" i="8"/>
  <c r="F4" i="8"/>
  <c r="E4" i="6" l="1"/>
  <c r="E5" i="6"/>
  <c r="E6" i="6"/>
  <c r="E7" i="6"/>
  <c r="E8" i="6"/>
  <c r="E9" i="6"/>
  <c r="E10" i="6"/>
  <c r="E11" i="6"/>
  <c r="E12" i="6"/>
</calcChain>
</file>

<file path=xl/sharedStrings.xml><?xml version="1.0" encoding="utf-8"?>
<sst xmlns="http://schemas.openxmlformats.org/spreadsheetml/2006/main" count="335" uniqueCount="255">
  <si>
    <t>유럽지역 출장자 현황</t>
  </si>
  <si>
    <t>대리</t>
  </si>
  <si>
    <t>부장</t>
  </si>
  <si>
    <t>사원</t>
  </si>
  <si>
    <t>과장</t>
  </si>
  <si>
    <t>[표1]</t>
  </si>
  <si>
    <t>전자제품 판매현황</t>
  </si>
  <si>
    <t>[표2]</t>
  </si>
  <si>
    <t>공모작품 평가 현황</t>
  </si>
  <si>
    <t>제품명</t>
  </si>
  <si>
    <t>지점</t>
  </si>
  <si>
    <t>판매량</t>
  </si>
  <si>
    <t>작품번호</t>
  </si>
  <si>
    <t>공모분야</t>
  </si>
  <si>
    <t>내부심사</t>
  </si>
  <si>
    <t>외부심사</t>
  </si>
  <si>
    <t>총점</t>
  </si>
  <si>
    <t>냉장고</t>
  </si>
  <si>
    <t>서초점</t>
  </si>
  <si>
    <t>마포점</t>
  </si>
  <si>
    <t>HMV05</t>
  </si>
  <si>
    <t>창작</t>
  </si>
  <si>
    <t>TV</t>
  </si>
  <si>
    <t>SPX01</t>
  </si>
  <si>
    <t>체험작</t>
  </si>
  <si>
    <t>세탁기</t>
  </si>
  <si>
    <t>SPO10</t>
  </si>
  <si>
    <t>SCY00</t>
  </si>
  <si>
    <t>성북점</t>
  </si>
  <si>
    <t>CHJ06</t>
  </si>
  <si>
    <t>교구</t>
  </si>
  <si>
    <t>HMR06</t>
  </si>
  <si>
    <t>CHG10</t>
  </si>
  <si>
    <t>HMY10</t>
  </si>
  <si>
    <t>창작분야 총점 최대/최소값</t>
  </si>
  <si>
    <t>[표3]</t>
  </si>
  <si>
    <t>상공쇼핑몰 회원현황</t>
  </si>
  <si>
    <t>[표4]</t>
  </si>
  <si>
    <t>택시 요금표</t>
  </si>
  <si>
    <t>기준일 :</t>
  </si>
  <si>
    <t>택시번호</t>
  </si>
  <si>
    <t>기사명</t>
  </si>
  <si>
    <t>출발시간</t>
  </si>
  <si>
    <t>도착시간</t>
  </si>
  <si>
    <t>택시요금</t>
  </si>
  <si>
    <t>성명</t>
  </si>
  <si>
    <t>가입일</t>
  </si>
  <si>
    <t>성별</t>
  </si>
  <si>
    <t>등급</t>
  </si>
  <si>
    <t>우승진</t>
  </si>
  <si>
    <t>조정훈</t>
  </si>
  <si>
    <t>남</t>
  </si>
  <si>
    <t>문대경</t>
  </si>
  <si>
    <t>신영숙</t>
  </si>
  <si>
    <t>여</t>
  </si>
  <si>
    <t>김유연</t>
  </si>
  <si>
    <t>이예슬</t>
  </si>
  <si>
    <t>남진철</t>
  </si>
  <si>
    <t>최헌기</t>
  </si>
  <si>
    <t>오영수</t>
  </si>
  <si>
    <t>윤경민</t>
  </si>
  <si>
    <t>윤정희</t>
  </si>
  <si>
    <t>김효진</t>
  </si>
  <si>
    <t>조현중</t>
  </si>
  <si>
    <t>강용성</t>
  </si>
  <si>
    <t>홍범준</t>
  </si>
  <si>
    <t>김은소</t>
  </si>
  <si>
    <t>배유영</t>
  </si>
  <si>
    <t>[표5]</t>
  </si>
  <si>
    <t>중간고사 성적표</t>
  </si>
  <si>
    <t>이름</t>
  </si>
  <si>
    <t>국어</t>
  </si>
  <si>
    <t>영어</t>
  </si>
  <si>
    <t>수학</t>
  </si>
  <si>
    <t>김준용</t>
  </si>
  <si>
    <t>조윤주</t>
  </si>
  <si>
    <t>한고은</t>
  </si>
  <si>
    <t>유명한</t>
  </si>
  <si>
    <t>서현진</t>
  </si>
  <si>
    <t>이자현</t>
  </si>
  <si>
    <t>김진욱</t>
  </si>
  <si>
    <t>황수민</t>
  </si>
  <si>
    <t>총점이 가장 높은 학생</t>
  </si>
  <si>
    <t>상공기업 인사고과표</t>
  </si>
  <si>
    <t>사원코드</t>
  </si>
  <si>
    <t>부서명</t>
  </si>
  <si>
    <t>직위</t>
  </si>
  <si>
    <t>기본급</t>
  </si>
  <si>
    <t>실적</t>
  </si>
  <si>
    <t>태도</t>
  </si>
  <si>
    <t>능력</t>
  </si>
  <si>
    <t>평균</t>
  </si>
  <si>
    <t>SA-001</t>
  </si>
  <si>
    <t>영업</t>
  </si>
  <si>
    <t>SA-002</t>
  </si>
  <si>
    <t>SA-003</t>
  </si>
  <si>
    <t>PL-001</t>
  </si>
  <si>
    <t>기획</t>
  </si>
  <si>
    <t>PL-002</t>
  </si>
  <si>
    <t>PL-003</t>
  </si>
  <si>
    <t>GA-001</t>
  </si>
  <si>
    <t>총무</t>
  </si>
  <si>
    <t>GA-002</t>
  </si>
  <si>
    <t>GA-003</t>
  </si>
  <si>
    <t>MA-001</t>
  </si>
  <si>
    <t>홍보</t>
  </si>
  <si>
    <t>MA-002</t>
  </si>
  <si>
    <t>MA-003</t>
  </si>
  <si>
    <t>상공인터넷쇼핑몰 회원현황</t>
    <phoneticPr fontId="1" type="noConversion"/>
  </si>
  <si>
    <t>회원코드</t>
  </si>
  <si>
    <t>회원명</t>
  </si>
  <si>
    <t>가입년도</t>
  </si>
  <si>
    <t>가입유형</t>
  </si>
  <si>
    <t>최근 접속일</t>
  </si>
  <si>
    <t>주문횟수</t>
  </si>
  <si>
    <t>가용포인트</t>
  </si>
  <si>
    <t>T1001</t>
  </si>
  <si>
    <t>강원호</t>
  </si>
  <si>
    <t>일반</t>
  </si>
  <si>
    <t>X1002</t>
  </si>
  <si>
    <t>어린이</t>
  </si>
  <si>
    <t>T1003</t>
  </si>
  <si>
    <t>강윤세</t>
  </si>
  <si>
    <t>외국인</t>
  </si>
  <si>
    <t>T1004</t>
  </si>
  <si>
    <t>Charles</t>
  </si>
  <si>
    <t>A1005</t>
  </si>
  <si>
    <t>William</t>
  </si>
  <si>
    <t>법인</t>
  </si>
  <si>
    <t>P1006</t>
  </si>
  <si>
    <t>우영재</t>
  </si>
  <si>
    <t>U1007</t>
  </si>
  <si>
    <t>고강민</t>
  </si>
  <si>
    <t>T1008</t>
  </si>
  <si>
    <t>양은린</t>
  </si>
  <si>
    <t>Q1009</t>
  </si>
  <si>
    <t>전준후</t>
  </si>
  <si>
    <t>B1010</t>
  </si>
  <si>
    <t>홍찬율</t>
  </si>
  <si>
    <t>L1011</t>
  </si>
  <si>
    <t>황지빈</t>
  </si>
  <si>
    <t>E1012</t>
  </si>
  <si>
    <t>김동준</t>
  </si>
  <si>
    <t>N1013</t>
  </si>
  <si>
    <t>Grace</t>
  </si>
  <si>
    <t>C1014</t>
  </si>
  <si>
    <t>이수윤</t>
  </si>
  <si>
    <t>상공은행 적금 가입 현황</t>
    <phoneticPr fontId="1" type="noConversion"/>
  </si>
  <si>
    <t>고객명</t>
  </si>
  <si>
    <t>월불입액</t>
  </si>
  <si>
    <t>이율</t>
  </si>
  <si>
    <t>기간(월)</t>
  </si>
  <si>
    <t>만기금액</t>
  </si>
  <si>
    <t>박동언</t>
  </si>
  <si>
    <t>곽윤재</t>
  </si>
  <si>
    <t>양소현</t>
  </si>
  <si>
    <t>안민성</t>
  </si>
  <si>
    <t>이미경</t>
  </si>
  <si>
    <t>김혜선</t>
  </si>
  <si>
    <t>조세호</t>
  </si>
  <si>
    <t>신효정</t>
  </si>
  <si>
    <t>배원영</t>
  </si>
  <si>
    <t>분기별 판매현황 분석</t>
    <phoneticPr fontId="1" type="noConversion"/>
  </si>
  <si>
    <t>제품코드</t>
  </si>
  <si>
    <t>판매액</t>
  </si>
  <si>
    <t>1분기</t>
  </si>
  <si>
    <t>2분기</t>
  </si>
  <si>
    <t>3분기</t>
  </si>
  <si>
    <t>4분기</t>
  </si>
  <si>
    <t>KCS-1001</t>
  </si>
  <si>
    <t>KCS-1002</t>
  </si>
  <si>
    <t>KCS-1003</t>
  </si>
  <si>
    <t>KCS-1004</t>
  </si>
  <si>
    <t>KCS-1005</t>
  </si>
  <si>
    <t>KCS-1006</t>
  </si>
  <si>
    <t>KCS-1007</t>
  </si>
  <si>
    <t>KCS-1008</t>
  </si>
  <si>
    <t>상공뮤직 가수별 평가결과</t>
    <phoneticPr fontId="1" type="noConversion"/>
  </si>
  <si>
    <t>가수명</t>
  </si>
  <si>
    <t>음원</t>
  </si>
  <si>
    <t>음반</t>
  </si>
  <si>
    <t>방송점수</t>
  </si>
  <si>
    <t>SNS</t>
  </si>
  <si>
    <t>라이온</t>
  </si>
  <si>
    <t>NTS</t>
  </si>
  <si>
    <t>성시영</t>
  </si>
  <si>
    <t>아이야</t>
  </si>
  <si>
    <t>정범준</t>
  </si>
  <si>
    <t>프라임</t>
  </si>
  <si>
    <t>튼튼보험사 회원 현황</t>
  </si>
  <si>
    <t>합계</t>
    <phoneticPr fontId="1" type="noConversion"/>
  </si>
  <si>
    <t>평균</t>
    <phoneticPr fontId="1" type="noConversion"/>
  </si>
  <si>
    <t>사원명</t>
    <phoneticPr fontId="1" type="noConversion"/>
  </si>
  <si>
    <t>직급</t>
    <phoneticPr fontId="1" type="noConversion"/>
  </si>
  <si>
    <t>출장지</t>
    <phoneticPr fontId="1" type="noConversion"/>
  </si>
  <si>
    <t>출장기간</t>
    <phoneticPr fontId="1" type="noConversion"/>
  </si>
  <si>
    <t>메신저ID</t>
    <phoneticPr fontId="1" type="noConversion"/>
  </si>
  <si>
    <t>출장비</t>
    <phoneticPr fontId="1" type="noConversion"/>
  </si>
  <si>
    <t>배슬희</t>
    <phoneticPr fontId="1" type="noConversion"/>
  </si>
  <si>
    <t>김아람</t>
    <phoneticPr fontId="1" type="noConversion"/>
  </si>
  <si>
    <t>노혜솔</t>
    <phoneticPr fontId="1" type="noConversion"/>
  </si>
  <si>
    <t>조진호</t>
    <phoneticPr fontId="1" type="noConversion"/>
  </si>
  <si>
    <t>황효진</t>
    <phoneticPr fontId="1" type="noConversion"/>
  </si>
  <si>
    <t>대리</t>
    <phoneticPr fontId="1" type="noConversion"/>
  </si>
  <si>
    <t>부장</t>
    <phoneticPr fontId="1" type="noConversion"/>
  </si>
  <si>
    <t>사원</t>
    <phoneticPr fontId="1" type="noConversion"/>
  </si>
  <si>
    <t>과장</t>
    <phoneticPr fontId="1" type="noConversion"/>
  </si>
  <si>
    <t>독일</t>
    <phoneticPr fontId="1" type="noConversion"/>
  </si>
  <si>
    <t>프랑스</t>
    <phoneticPr fontId="1" type="noConversion"/>
  </si>
  <si>
    <t>이탈리아</t>
    <phoneticPr fontId="1" type="noConversion"/>
  </si>
  <si>
    <t>스페인</t>
    <phoneticPr fontId="1" type="noConversion"/>
  </si>
  <si>
    <t>그리스</t>
    <phoneticPr fontId="1" type="noConversion"/>
  </si>
  <si>
    <t>10박11일</t>
    <phoneticPr fontId="1" type="noConversion"/>
  </si>
  <si>
    <t>7박8일</t>
    <phoneticPr fontId="1" type="noConversion"/>
  </si>
  <si>
    <t>14박15일</t>
    <phoneticPr fontId="1" type="noConversion"/>
  </si>
  <si>
    <t>11박12일</t>
    <phoneticPr fontId="1" type="noConversion"/>
  </si>
  <si>
    <t>9박10일</t>
    <phoneticPr fontId="1" type="noConversion"/>
  </si>
  <si>
    <t>heya1004</t>
    <phoneticPr fontId="1" type="noConversion"/>
  </si>
  <si>
    <t>79aram</t>
    <phoneticPr fontId="1" type="noConversion"/>
  </si>
  <si>
    <t>nhs0621</t>
    <phoneticPr fontId="1" type="noConversion"/>
  </si>
  <si>
    <t>forever03</t>
    <phoneticPr fontId="1" type="noConversion"/>
  </si>
  <si>
    <t>jin8282</t>
    <phoneticPr fontId="1" type="noConversion"/>
  </si>
  <si>
    <t>지역</t>
  </si>
  <si>
    <t>보험종류</t>
  </si>
  <si>
    <t>월납입액</t>
  </si>
  <si>
    <t>홍효정</t>
  </si>
  <si>
    <t>마포구</t>
  </si>
  <si>
    <t>2019년</t>
  </si>
  <si>
    <t>상해보험</t>
  </si>
  <si>
    <t>손정현</t>
  </si>
  <si>
    <t>강남구</t>
  </si>
  <si>
    <t>2022년</t>
  </si>
  <si>
    <t>종신보험</t>
  </si>
  <si>
    <t>차연쟈</t>
  </si>
  <si>
    <t>영등포구</t>
  </si>
  <si>
    <t>2015년</t>
  </si>
  <si>
    <t>저축보험</t>
  </si>
  <si>
    <t>김정희</t>
  </si>
  <si>
    <t>강서구</t>
  </si>
  <si>
    <t>조원찬</t>
  </si>
  <si>
    <t>은평구</t>
  </si>
  <si>
    <t>2020년</t>
  </si>
  <si>
    <t>암보험</t>
  </si>
  <si>
    <t>최수빈</t>
  </si>
  <si>
    <t>2016년</t>
  </si>
  <si>
    <t>송아연</t>
  </si>
  <si>
    <t>2017년</t>
  </si>
  <si>
    <t>남이안</t>
  </si>
  <si>
    <t>종로구</t>
  </si>
  <si>
    <t>2021년</t>
  </si>
  <si>
    <t>김정준</t>
  </si>
  <si>
    <t>연금보험</t>
  </si>
  <si>
    <t>황승훈</t>
  </si>
  <si>
    <t>서초구</t>
  </si>
  <si>
    <t>2014년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</si>
</sst>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0_ "/>
    <numFmt numFmtId="177" formatCode="0.0"/>
    <numFmt numFmtId="179" formatCode="000\-000"/>
    <numFmt numFmtId="184" formatCode="@&quot;부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i/>
      <u val="double"/>
      <sz val="18"/>
      <color theme="1"/>
      <name val="맑은 고딕"/>
      <family val="3"/>
      <charset val="129"/>
    </font>
    <font>
      <b/>
      <sz val="11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14" fontId="0" fillId="0" borderId="0" xfId="0" applyNumberForma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2" applyNumberFormat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184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0" fillId="0" borderId="6" xfId="0" applyBorder="1" applyAlignment="1">
      <alignment horizontal="center" vertical="center"/>
    </xf>
    <xf numFmtId="184" fontId="0" fillId="0" borderId="6" xfId="0" applyNumberFormat="1" applyBorder="1" applyAlignment="1">
      <alignment horizontal="center" vertical="center"/>
    </xf>
    <xf numFmtId="41" fontId="0" fillId="0" borderId="6" xfId="1" applyFont="1" applyBorder="1">
      <alignment vertical="center"/>
    </xf>
    <xf numFmtId="177" fontId="0" fillId="0" borderId="6" xfId="0" applyNumberFormat="1" applyBorder="1" applyAlignment="1">
      <alignment horizontal="center" vertical="center"/>
    </xf>
    <xf numFmtId="179" fontId="9" fillId="0" borderId="5" xfId="0" applyNumberFormat="1" applyFont="1" applyBorder="1" applyAlignment="1">
      <alignment horizontal="distributed" vertical="center"/>
    </xf>
    <xf numFmtId="3" fontId="0" fillId="0" borderId="0" xfId="0" applyNumberFormat="1">
      <alignment vertical="center"/>
    </xf>
    <xf numFmtId="0" fontId="7" fillId="4" borderId="1" xfId="3" applyBorder="1" applyAlignment="1">
      <alignment horizontal="center" vertical="center"/>
    </xf>
    <xf numFmtId="0" fontId="7" fillId="4" borderId="1" xfId="3" applyBorder="1" applyAlignment="1">
      <alignment horizontal="center" vertical="center"/>
    </xf>
  </cellXfs>
  <cellStyles count="4">
    <cellStyle name="강조색1" xfId="3" builtinId="29"/>
    <cellStyle name="백분율" xfId="2" builtinId="5"/>
    <cellStyle name="쉼표 [0]" xfId="1" builtinId="6"/>
    <cellStyle name="표준" xfId="0" builtinId="0"/>
  </cellStyles>
  <dxfs count="5">
    <dxf>
      <fill>
        <patternFill patternType="solid">
          <fgColor rgb="FFB7DEE8"/>
          <bgColor rgb="FF000000"/>
        </patternFill>
      </fill>
    </dxf>
    <dxf>
      <fill>
        <patternFill patternType="solid">
          <fgColor rgb="FFB7DEE8"/>
          <bgColor rgb="FF000000"/>
        </patternFill>
      </fill>
    </dxf>
    <dxf>
      <fill>
        <patternFill patternType="solid">
          <fgColor rgb="FFB7DEE8"/>
          <bgColor rgb="FF000000"/>
        </patternFill>
      </fill>
    </dxf>
    <dxf>
      <fill>
        <patternFill patternType="solid">
          <fgColor rgb="FFB7DEE8"/>
          <bgColor rgb="FF000000"/>
        </patternFill>
      </fill>
    </dxf>
    <dxf>
      <fill>
        <patternFill patternType="solid">
          <fgColor rgb="FFB7DEE8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상공뮤직 가수별 평가결과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0"/>
      <c:rotY val="1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음원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차트작업!$A$4:$A$9</c:f>
              <c:strCache>
                <c:ptCount val="6"/>
                <c:pt idx="0">
                  <c:v>라이온</c:v>
                </c:pt>
                <c:pt idx="1">
                  <c:v>NTS</c:v>
                </c:pt>
                <c:pt idx="2">
                  <c:v>성시영</c:v>
                </c:pt>
                <c:pt idx="3">
                  <c:v>아이야</c:v>
                </c:pt>
                <c:pt idx="4">
                  <c:v>정범준</c:v>
                </c:pt>
                <c:pt idx="5">
                  <c:v>프라임</c:v>
                </c:pt>
              </c:strCache>
            </c:strRef>
          </c:cat>
          <c:val>
            <c:numRef>
              <c:f>차트작업!$B$4:$B$9</c:f>
              <c:numCache>
                <c:formatCode>General</c:formatCode>
                <c:ptCount val="6"/>
                <c:pt idx="0">
                  <c:v>45</c:v>
                </c:pt>
                <c:pt idx="1">
                  <c:v>70</c:v>
                </c:pt>
                <c:pt idx="2">
                  <c:v>70</c:v>
                </c:pt>
                <c:pt idx="3">
                  <c:v>35</c:v>
                </c:pt>
                <c:pt idx="4">
                  <c:v>40</c:v>
                </c:pt>
                <c:pt idx="5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1E-4851-B273-8EB2274C77BA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음반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차트작업!$A$4:$A$9</c:f>
              <c:strCache>
                <c:ptCount val="6"/>
                <c:pt idx="0">
                  <c:v>라이온</c:v>
                </c:pt>
                <c:pt idx="1">
                  <c:v>NTS</c:v>
                </c:pt>
                <c:pt idx="2">
                  <c:v>성시영</c:v>
                </c:pt>
                <c:pt idx="3">
                  <c:v>아이야</c:v>
                </c:pt>
                <c:pt idx="4">
                  <c:v>정범준</c:v>
                </c:pt>
                <c:pt idx="5">
                  <c:v>프라임</c:v>
                </c:pt>
              </c:strCache>
            </c:strRef>
          </c:cat>
          <c:val>
            <c:numRef>
              <c:f>차트작업!$C$4:$C$9</c:f>
              <c:numCache>
                <c:formatCode>General</c:formatCode>
                <c:ptCount val="6"/>
                <c:pt idx="0">
                  <c:v>65</c:v>
                </c:pt>
                <c:pt idx="1">
                  <c:v>30</c:v>
                </c:pt>
                <c:pt idx="2">
                  <c:v>30</c:v>
                </c:pt>
                <c:pt idx="3">
                  <c:v>35</c:v>
                </c:pt>
                <c:pt idx="4">
                  <c:v>80</c:v>
                </c:pt>
                <c:pt idx="5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91E-4851-B273-8EB2274C77BA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방송점수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차트작업!$A$4:$A$9</c:f>
              <c:strCache>
                <c:ptCount val="6"/>
                <c:pt idx="0">
                  <c:v>라이온</c:v>
                </c:pt>
                <c:pt idx="1">
                  <c:v>NTS</c:v>
                </c:pt>
                <c:pt idx="2">
                  <c:v>성시영</c:v>
                </c:pt>
                <c:pt idx="3">
                  <c:v>아이야</c:v>
                </c:pt>
                <c:pt idx="4">
                  <c:v>정범준</c:v>
                </c:pt>
                <c:pt idx="5">
                  <c:v>프라임</c:v>
                </c:pt>
              </c:strCache>
            </c:strRef>
          </c:cat>
          <c:val>
            <c:numRef>
              <c:f>차트작업!$D$4:$D$9</c:f>
              <c:numCache>
                <c:formatCode>General</c:formatCode>
                <c:ptCount val="6"/>
                <c:pt idx="0">
                  <c:v>90</c:v>
                </c:pt>
                <c:pt idx="1">
                  <c:v>65</c:v>
                </c:pt>
                <c:pt idx="2">
                  <c:v>65</c:v>
                </c:pt>
                <c:pt idx="3">
                  <c:v>70</c:v>
                </c:pt>
                <c:pt idx="4">
                  <c:v>65</c:v>
                </c:pt>
                <c:pt idx="5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91E-4851-B273-8EB2274C77BA}"/>
            </c:ext>
          </c:extLst>
        </c:ser>
        <c:ser>
          <c:idx val="3"/>
          <c:order val="3"/>
          <c:tx>
            <c:strRef>
              <c:f>차트작업!$E$3</c:f>
              <c:strCache>
                <c:ptCount val="1"/>
                <c:pt idx="0">
                  <c:v>SNS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dLbl>
              <c:idx val="5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A7-4A88-8226-A488098AD4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라이온</c:v>
                </c:pt>
                <c:pt idx="1">
                  <c:v>NTS</c:v>
                </c:pt>
                <c:pt idx="2">
                  <c:v>성시영</c:v>
                </c:pt>
                <c:pt idx="3">
                  <c:v>아이야</c:v>
                </c:pt>
                <c:pt idx="4">
                  <c:v>정범준</c:v>
                </c:pt>
                <c:pt idx="5">
                  <c:v>프라임</c:v>
                </c:pt>
              </c:strCache>
            </c:strRef>
          </c:cat>
          <c:val>
            <c:numRef>
              <c:f>차트작업!$E$4:$E$9</c:f>
              <c:numCache>
                <c:formatCode>General</c:formatCode>
                <c:ptCount val="6"/>
                <c:pt idx="0">
                  <c:v>80</c:v>
                </c:pt>
                <c:pt idx="1">
                  <c:v>40</c:v>
                </c:pt>
                <c:pt idx="2">
                  <c:v>70</c:v>
                </c:pt>
                <c:pt idx="3">
                  <c:v>40</c:v>
                </c:pt>
                <c:pt idx="4">
                  <c:v>80</c:v>
                </c:pt>
                <c:pt idx="5">
                  <c:v>100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8-191E-4851-B273-8EB2274C7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33553583"/>
        <c:axId val="933552335"/>
        <c:axId val="0"/>
      </c:bar3DChart>
      <c:catAx>
        <c:axId val="933553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33552335"/>
        <c:crosses val="autoZero"/>
        <c:auto val="1"/>
        <c:lblAlgn val="ctr"/>
        <c:lblOffset val="100"/>
        <c:noMultiLvlLbl val="0"/>
      </c:catAx>
      <c:valAx>
        <c:axId val="9335523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335535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19050</xdr:colOff>
      <xdr:row>13</xdr:row>
      <xdr:rowOff>0</xdr:rowOff>
    </xdr:from>
    <xdr:to>
      <xdr:col>5</xdr:col>
      <xdr:colOff>0</xdr:colOff>
      <xdr:row>15</xdr:row>
      <xdr:rowOff>0</xdr:rowOff>
    </xdr:to>
    <xdr:sp macro="[0]!셀스타일" textlink="">
      <xdr:nvSpPr>
        <xdr:cNvPr id="2" name="사각형: 빗면 1">
          <a:extLst>
            <a:ext uri="{FF2B5EF4-FFF2-40B4-BE49-F238E27FC236}">
              <a16:creationId xmlns:a16="http://schemas.microsoft.com/office/drawing/2014/main" id="{15C35B32-3E91-4E2F-8C7B-67A2D2FB31E9}"/>
            </a:ext>
          </a:extLst>
        </xdr:cNvPr>
        <xdr:cNvSpPr/>
      </xdr:nvSpPr>
      <xdr:spPr>
        <a:xfrm>
          <a:off x="2562225" y="2771775"/>
          <a:ext cx="179070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3" name="차트 1">
          <a:extLst>
            <a:ext uri="{FF2B5EF4-FFF2-40B4-BE49-F238E27FC236}">
              <a16:creationId xmlns:a16="http://schemas.microsoft.com/office/drawing/2014/main" id="{C6888754-8788-43A9-B2BF-9307E3025E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8"/>
  <sheetViews>
    <sheetView workbookViewId="0">
      <selection activeCell="E9" sqref="E9"/>
    </sheetView>
  </sheetViews>
  <sheetFormatPr defaultRowHeight="16.5" x14ac:dyDescent="0.3"/>
  <cols>
    <col min="4" max="4" width="8.875" bestFit="1" customWidth="1"/>
    <col min="5" max="5" width="9.125" bestFit="1" customWidth="1"/>
    <col min="6" max="6" width="10.875" bestFit="1" customWidth="1"/>
  </cols>
  <sheetData>
    <row r="1" spans="1:6" x14ac:dyDescent="0.3">
      <c r="A1" t="s">
        <v>0</v>
      </c>
    </row>
    <row r="3" spans="1:6" x14ac:dyDescent="0.3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">
      <c r="A4" s="1" t="s">
        <v>198</v>
      </c>
      <c r="B4" s="1" t="s">
        <v>203</v>
      </c>
      <c r="C4" s="1" t="s">
        <v>207</v>
      </c>
      <c r="D4" s="1" t="s">
        <v>212</v>
      </c>
      <c r="E4" s="1" t="s">
        <v>217</v>
      </c>
      <c r="F4" s="2">
        <v>3300000</v>
      </c>
    </row>
    <row r="5" spans="1:6" x14ac:dyDescent="0.3">
      <c r="A5" s="1" t="s">
        <v>199</v>
      </c>
      <c r="B5" s="1" t="s">
        <v>204</v>
      </c>
      <c r="C5" s="1" t="s">
        <v>208</v>
      </c>
      <c r="D5" s="1" t="s">
        <v>213</v>
      </c>
      <c r="E5" s="1" t="s">
        <v>218</v>
      </c>
      <c r="F5" s="2">
        <v>2400000</v>
      </c>
    </row>
    <row r="6" spans="1:6" x14ac:dyDescent="0.3">
      <c r="A6" s="1" t="s">
        <v>200</v>
      </c>
      <c r="B6" s="1" t="s">
        <v>205</v>
      </c>
      <c r="C6" s="1" t="s">
        <v>209</v>
      </c>
      <c r="D6" s="1" t="s">
        <v>214</v>
      </c>
      <c r="E6" s="1" t="s">
        <v>219</v>
      </c>
      <c r="F6" s="2">
        <v>4500000</v>
      </c>
    </row>
    <row r="7" spans="1:6" x14ac:dyDescent="0.3">
      <c r="A7" s="1" t="s">
        <v>201</v>
      </c>
      <c r="B7" s="1" t="s">
        <v>206</v>
      </c>
      <c r="C7" s="1" t="s">
        <v>210</v>
      </c>
      <c r="D7" s="1" t="s">
        <v>215</v>
      </c>
      <c r="E7" s="1" t="s">
        <v>220</v>
      </c>
      <c r="F7" s="2">
        <v>3600000</v>
      </c>
    </row>
    <row r="8" spans="1:6" x14ac:dyDescent="0.3">
      <c r="A8" s="1" t="s">
        <v>202</v>
      </c>
      <c r="B8" s="1" t="s">
        <v>206</v>
      </c>
      <c r="C8" s="1" t="s">
        <v>211</v>
      </c>
      <c r="D8" s="1" t="s">
        <v>216</v>
      </c>
      <c r="E8" s="1" t="s">
        <v>221</v>
      </c>
      <c r="F8" s="2">
        <v>3000000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5"/>
  <sheetViews>
    <sheetView workbookViewId="0">
      <selection activeCell="O6" sqref="O6"/>
    </sheetView>
  </sheetViews>
  <sheetFormatPr defaultRowHeight="16.5" x14ac:dyDescent="0.3"/>
  <cols>
    <col min="4" max="4" width="10.625" bestFit="1" customWidth="1"/>
    <col min="8" max="8" width="9.875" bestFit="1" customWidth="1"/>
  </cols>
  <sheetData>
    <row r="1" spans="1:8" ht="26.25" x14ac:dyDescent="0.3">
      <c r="A1" s="20" t="s">
        <v>83</v>
      </c>
      <c r="B1" s="20"/>
      <c r="C1" s="20"/>
      <c r="D1" s="20"/>
      <c r="E1" s="20"/>
      <c r="F1" s="20"/>
      <c r="G1" s="20"/>
      <c r="H1" s="20"/>
    </row>
    <row r="3" spans="1:8" ht="17.25" thickBot="1" x14ac:dyDescent="0.35">
      <c r="A3" s="27" t="s">
        <v>84</v>
      </c>
      <c r="B3" s="27" t="s">
        <v>85</v>
      </c>
      <c r="C3" s="27" t="s">
        <v>86</v>
      </c>
      <c r="D3" s="27" t="s">
        <v>87</v>
      </c>
      <c r="E3" s="27" t="s">
        <v>88</v>
      </c>
      <c r="F3" s="27" t="s">
        <v>89</v>
      </c>
      <c r="G3" s="27" t="s">
        <v>90</v>
      </c>
      <c r="H3" s="27" t="s">
        <v>91</v>
      </c>
    </row>
    <row r="4" spans="1:8" ht="17.25" thickTop="1" x14ac:dyDescent="0.3">
      <c r="A4" s="23" t="s">
        <v>92</v>
      </c>
      <c r="B4" s="24" t="s">
        <v>93</v>
      </c>
      <c r="C4" s="23" t="s">
        <v>2</v>
      </c>
      <c r="D4" s="25">
        <v>4000000</v>
      </c>
      <c r="E4" s="23">
        <v>86</v>
      </c>
      <c r="F4" s="23">
        <v>81</v>
      </c>
      <c r="G4" s="23">
        <v>83</v>
      </c>
      <c r="H4" s="26">
        <v>83.333333330000002</v>
      </c>
    </row>
    <row r="5" spans="1:8" x14ac:dyDescent="0.3">
      <c r="A5" s="7" t="s">
        <v>94</v>
      </c>
      <c r="B5" s="21" t="s">
        <v>93</v>
      </c>
      <c r="C5" s="7" t="s">
        <v>4</v>
      </c>
      <c r="D5" s="22">
        <v>3400000</v>
      </c>
      <c r="E5" s="7">
        <v>75</v>
      </c>
      <c r="F5" s="7">
        <v>78</v>
      </c>
      <c r="G5" s="7">
        <v>71</v>
      </c>
      <c r="H5" s="15">
        <v>74.666666669999998</v>
      </c>
    </row>
    <row r="6" spans="1:8" x14ac:dyDescent="0.3">
      <c r="A6" s="7" t="s">
        <v>95</v>
      </c>
      <c r="B6" s="21" t="s">
        <v>93</v>
      </c>
      <c r="C6" s="7" t="s">
        <v>1</v>
      </c>
      <c r="D6" s="22">
        <v>2950000</v>
      </c>
      <c r="E6" s="7">
        <v>91</v>
      </c>
      <c r="F6" s="7">
        <v>92</v>
      </c>
      <c r="G6" s="7">
        <v>95</v>
      </c>
      <c r="H6" s="15">
        <v>92.666666669999998</v>
      </c>
    </row>
    <row r="7" spans="1:8" x14ac:dyDescent="0.3">
      <c r="A7" s="7" t="s">
        <v>96</v>
      </c>
      <c r="B7" s="21" t="s">
        <v>97</v>
      </c>
      <c r="C7" s="7" t="s">
        <v>4</v>
      </c>
      <c r="D7" s="22">
        <v>3350000</v>
      </c>
      <c r="E7" s="7">
        <v>82</v>
      </c>
      <c r="F7" s="7">
        <v>82</v>
      </c>
      <c r="G7" s="7">
        <v>86</v>
      </c>
      <c r="H7" s="15">
        <v>83.333333330000002</v>
      </c>
    </row>
    <row r="8" spans="1:8" x14ac:dyDescent="0.3">
      <c r="A8" s="7" t="s">
        <v>98</v>
      </c>
      <c r="B8" s="21" t="s">
        <v>97</v>
      </c>
      <c r="C8" s="7" t="s">
        <v>1</v>
      </c>
      <c r="D8" s="22">
        <v>3100000</v>
      </c>
      <c r="E8" s="7">
        <v>68</v>
      </c>
      <c r="F8" s="7">
        <v>70</v>
      </c>
      <c r="G8" s="7">
        <v>65</v>
      </c>
      <c r="H8" s="15">
        <v>67.666666669999998</v>
      </c>
    </row>
    <row r="9" spans="1:8" x14ac:dyDescent="0.3">
      <c r="A9" s="7" t="s">
        <v>99</v>
      </c>
      <c r="B9" s="21" t="s">
        <v>97</v>
      </c>
      <c r="C9" s="7" t="s">
        <v>3</v>
      </c>
      <c r="D9" s="22">
        <v>2500000</v>
      </c>
      <c r="E9" s="7">
        <v>77</v>
      </c>
      <c r="F9" s="7">
        <v>88</v>
      </c>
      <c r="G9" s="7">
        <v>81</v>
      </c>
      <c r="H9" s="15">
        <v>82</v>
      </c>
    </row>
    <row r="10" spans="1:8" x14ac:dyDescent="0.3">
      <c r="A10" s="7" t="s">
        <v>100</v>
      </c>
      <c r="B10" s="21" t="s">
        <v>101</v>
      </c>
      <c r="C10" s="7" t="s">
        <v>2</v>
      </c>
      <c r="D10" s="22">
        <v>3600000</v>
      </c>
      <c r="E10" s="7">
        <v>85</v>
      </c>
      <c r="F10" s="7">
        <v>84</v>
      </c>
      <c r="G10" s="7">
        <v>85</v>
      </c>
      <c r="H10" s="15">
        <v>84.666666669999998</v>
      </c>
    </row>
    <row r="11" spans="1:8" x14ac:dyDescent="0.3">
      <c r="A11" s="7" t="s">
        <v>102</v>
      </c>
      <c r="B11" s="21" t="s">
        <v>101</v>
      </c>
      <c r="C11" s="7" t="s">
        <v>1</v>
      </c>
      <c r="D11" s="22">
        <v>3050000</v>
      </c>
      <c r="E11" s="7">
        <v>93</v>
      </c>
      <c r="F11" s="7">
        <v>91</v>
      </c>
      <c r="G11" s="7">
        <v>93</v>
      </c>
      <c r="H11" s="15">
        <v>92.333333330000002</v>
      </c>
    </row>
    <row r="12" spans="1:8" x14ac:dyDescent="0.3">
      <c r="A12" s="7" t="s">
        <v>103</v>
      </c>
      <c r="B12" s="21" t="s">
        <v>101</v>
      </c>
      <c r="C12" s="7" t="s">
        <v>3</v>
      </c>
      <c r="D12" s="22">
        <v>2450000</v>
      </c>
      <c r="E12" s="7">
        <v>94</v>
      </c>
      <c r="F12" s="7">
        <v>97</v>
      </c>
      <c r="G12" s="7">
        <v>95</v>
      </c>
      <c r="H12" s="15">
        <v>95.333333330000002</v>
      </c>
    </row>
    <row r="13" spans="1:8" x14ac:dyDescent="0.3">
      <c r="A13" s="7" t="s">
        <v>104</v>
      </c>
      <c r="B13" s="21" t="s">
        <v>105</v>
      </c>
      <c r="C13" s="7" t="s">
        <v>4</v>
      </c>
      <c r="D13" s="22">
        <v>3500000</v>
      </c>
      <c r="E13" s="7">
        <v>86</v>
      </c>
      <c r="F13" s="7">
        <v>87</v>
      </c>
      <c r="G13" s="7">
        <v>85</v>
      </c>
      <c r="H13" s="15">
        <v>86</v>
      </c>
    </row>
    <row r="14" spans="1:8" x14ac:dyDescent="0.3">
      <c r="A14" s="7" t="s">
        <v>106</v>
      </c>
      <c r="B14" s="21" t="s">
        <v>105</v>
      </c>
      <c r="C14" s="7" t="s">
        <v>1</v>
      </c>
      <c r="D14" s="22">
        <v>3000000</v>
      </c>
      <c r="E14" s="7">
        <v>87</v>
      </c>
      <c r="F14" s="7">
        <v>86</v>
      </c>
      <c r="G14" s="7">
        <v>89</v>
      </c>
      <c r="H14" s="15">
        <v>87.333333330000002</v>
      </c>
    </row>
    <row r="15" spans="1:8" x14ac:dyDescent="0.3">
      <c r="A15" s="7" t="s">
        <v>107</v>
      </c>
      <c r="B15" s="21" t="s">
        <v>105</v>
      </c>
      <c r="C15" s="7" t="s">
        <v>3</v>
      </c>
      <c r="D15" s="22">
        <v>2650000</v>
      </c>
      <c r="E15" s="7">
        <v>79</v>
      </c>
      <c r="F15" s="7">
        <v>75</v>
      </c>
      <c r="G15" s="7">
        <v>81</v>
      </c>
      <c r="H15" s="15">
        <v>78.333333330000002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G14"/>
  <sheetViews>
    <sheetView workbookViewId="0">
      <selection activeCell="Q10" sqref="Q10"/>
    </sheetView>
  </sheetViews>
  <sheetFormatPr defaultRowHeight="16.5" x14ac:dyDescent="0.3"/>
  <cols>
    <col min="1" max="1" width="3.625" customWidth="1"/>
  </cols>
  <sheetData>
    <row r="2" spans="2:7" x14ac:dyDescent="0.3">
      <c r="B2" t="s">
        <v>189</v>
      </c>
    </row>
    <row r="4" spans="2:7" x14ac:dyDescent="0.3">
      <c r="B4" t="s">
        <v>110</v>
      </c>
      <c r="C4" t="s">
        <v>47</v>
      </c>
      <c r="D4" t="s">
        <v>222</v>
      </c>
      <c r="E4" t="s">
        <v>111</v>
      </c>
      <c r="F4" t="s">
        <v>223</v>
      </c>
      <c r="G4" t="s">
        <v>224</v>
      </c>
    </row>
    <row r="5" spans="2:7" x14ac:dyDescent="0.3">
      <c r="B5" t="s">
        <v>225</v>
      </c>
      <c r="C5" t="s">
        <v>54</v>
      </c>
      <c r="D5" t="s">
        <v>226</v>
      </c>
      <c r="E5" t="s">
        <v>227</v>
      </c>
      <c r="F5" t="s">
        <v>228</v>
      </c>
      <c r="G5" s="28">
        <v>24800</v>
      </c>
    </row>
    <row r="6" spans="2:7" x14ac:dyDescent="0.3">
      <c r="B6" t="s">
        <v>229</v>
      </c>
      <c r="C6" t="s">
        <v>51</v>
      </c>
      <c r="D6" t="s">
        <v>230</v>
      </c>
      <c r="E6" t="s">
        <v>231</v>
      </c>
      <c r="F6" t="s">
        <v>232</v>
      </c>
      <c r="G6" s="28">
        <v>36500</v>
      </c>
    </row>
    <row r="7" spans="2:7" x14ac:dyDescent="0.3">
      <c r="B7" t="s">
        <v>233</v>
      </c>
      <c r="C7" t="s">
        <v>54</v>
      </c>
      <c r="D7" t="s">
        <v>234</v>
      </c>
      <c r="E7" t="s">
        <v>235</v>
      </c>
      <c r="F7" t="s">
        <v>236</v>
      </c>
      <c r="G7" s="28">
        <v>42000</v>
      </c>
    </row>
    <row r="8" spans="2:7" x14ac:dyDescent="0.3">
      <c r="B8" t="s">
        <v>237</v>
      </c>
      <c r="C8" t="s">
        <v>54</v>
      </c>
      <c r="D8" t="s">
        <v>238</v>
      </c>
      <c r="E8" t="s">
        <v>227</v>
      </c>
      <c r="F8" t="s">
        <v>232</v>
      </c>
      <c r="G8" s="28">
        <v>25700</v>
      </c>
    </row>
    <row r="9" spans="2:7" x14ac:dyDescent="0.3">
      <c r="B9" t="s">
        <v>239</v>
      </c>
      <c r="C9" t="s">
        <v>51</v>
      </c>
      <c r="D9" t="s">
        <v>240</v>
      </c>
      <c r="E9" t="s">
        <v>241</v>
      </c>
      <c r="F9" t="s">
        <v>242</v>
      </c>
      <c r="G9" s="28">
        <v>32100</v>
      </c>
    </row>
    <row r="10" spans="2:7" x14ac:dyDescent="0.3">
      <c r="B10" t="s">
        <v>243</v>
      </c>
      <c r="C10" t="s">
        <v>54</v>
      </c>
      <c r="D10" t="s">
        <v>226</v>
      </c>
      <c r="E10" t="s">
        <v>244</v>
      </c>
      <c r="F10" t="s">
        <v>228</v>
      </c>
      <c r="G10" s="28">
        <v>18500</v>
      </c>
    </row>
    <row r="11" spans="2:7" x14ac:dyDescent="0.3">
      <c r="B11" t="s">
        <v>245</v>
      </c>
      <c r="C11" t="s">
        <v>54</v>
      </c>
      <c r="D11" t="s">
        <v>230</v>
      </c>
      <c r="E11" t="s">
        <v>246</v>
      </c>
      <c r="F11" t="s">
        <v>232</v>
      </c>
      <c r="G11" s="28">
        <v>35700</v>
      </c>
    </row>
    <row r="12" spans="2:7" x14ac:dyDescent="0.3">
      <c r="B12" t="s">
        <v>247</v>
      </c>
      <c r="C12" t="s">
        <v>51</v>
      </c>
      <c r="D12" t="s">
        <v>248</v>
      </c>
      <c r="E12" t="s">
        <v>249</v>
      </c>
      <c r="F12" t="s">
        <v>242</v>
      </c>
      <c r="G12" s="28">
        <v>26600</v>
      </c>
    </row>
    <row r="13" spans="2:7" x14ac:dyDescent="0.3">
      <c r="B13" t="s">
        <v>250</v>
      </c>
      <c r="C13" t="s">
        <v>51</v>
      </c>
      <c r="D13" t="s">
        <v>234</v>
      </c>
      <c r="E13" t="s">
        <v>246</v>
      </c>
      <c r="F13" t="s">
        <v>251</v>
      </c>
      <c r="G13" s="28">
        <v>21800</v>
      </c>
    </row>
    <row r="14" spans="2:7" x14ac:dyDescent="0.3">
      <c r="B14" t="s">
        <v>252</v>
      </c>
      <c r="C14" t="s">
        <v>51</v>
      </c>
      <c r="D14" t="s">
        <v>253</v>
      </c>
      <c r="E14" t="s">
        <v>254</v>
      </c>
      <c r="F14" t="s">
        <v>236</v>
      </c>
      <c r="G14" s="28">
        <v>38400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K35"/>
  <sheetViews>
    <sheetView workbookViewId="0">
      <selection activeCell="K11" sqref="K11"/>
    </sheetView>
  </sheetViews>
  <sheetFormatPr defaultRowHeight="16.5" x14ac:dyDescent="0.3"/>
  <cols>
    <col min="2" max="2" width="11.125" customWidth="1"/>
    <col min="4" max="4" width="11.125" bestFit="1" customWidth="1"/>
    <col min="11" max="11" width="10.5" bestFit="1" customWidth="1"/>
  </cols>
  <sheetData>
    <row r="1" spans="1:11" x14ac:dyDescent="0.3">
      <c r="A1" s="4" t="s">
        <v>5</v>
      </c>
      <c r="B1" s="6" t="s">
        <v>6</v>
      </c>
      <c r="G1" s="5" t="s">
        <v>7</v>
      </c>
      <c r="H1" s="6" t="s">
        <v>8</v>
      </c>
    </row>
    <row r="2" spans="1:11" x14ac:dyDescent="0.3">
      <c r="A2" s="7" t="s">
        <v>9</v>
      </c>
      <c r="B2" s="7" t="s">
        <v>10</v>
      </c>
      <c r="C2" s="7" t="s">
        <v>11</v>
      </c>
      <c r="D2" s="8" t="s">
        <v>9</v>
      </c>
      <c r="E2" s="8" t="s">
        <v>10</v>
      </c>
      <c r="G2" s="7" t="s">
        <v>12</v>
      </c>
      <c r="H2" s="7" t="s">
        <v>13</v>
      </c>
      <c r="I2" s="7" t="s">
        <v>14</v>
      </c>
      <c r="J2" s="7" t="s">
        <v>15</v>
      </c>
      <c r="K2" s="7" t="s">
        <v>16</v>
      </c>
    </row>
    <row r="3" spans="1:11" x14ac:dyDescent="0.3">
      <c r="A3" s="7" t="s">
        <v>17</v>
      </c>
      <c r="B3" s="7" t="s">
        <v>18</v>
      </c>
      <c r="C3" s="7">
        <v>127</v>
      </c>
      <c r="D3" s="8" t="s">
        <v>17</v>
      </c>
      <c r="E3" s="8" t="s">
        <v>19</v>
      </c>
      <c r="G3" s="7" t="s">
        <v>20</v>
      </c>
      <c r="H3" s="7" t="s">
        <v>21</v>
      </c>
      <c r="I3" s="7">
        <v>43</v>
      </c>
      <c r="J3" s="7">
        <v>34</v>
      </c>
      <c r="K3" s="7">
        <v>77</v>
      </c>
    </row>
    <row r="4" spans="1:11" x14ac:dyDescent="0.3">
      <c r="A4" s="7" t="s">
        <v>22</v>
      </c>
      <c r="B4" s="7" t="s">
        <v>19</v>
      </c>
      <c r="C4" s="7">
        <v>352</v>
      </c>
      <c r="D4" s="7">
        <f>SUMIF(A3:A11,"냉장고",C3:C11)</f>
        <v>725</v>
      </c>
      <c r="E4" s="7">
        <f>SUMIF(B3:B11,"마포점",C3:C11)</f>
        <v>839</v>
      </c>
      <c r="G4" s="7" t="s">
        <v>23</v>
      </c>
      <c r="H4" s="7" t="s">
        <v>24</v>
      </c>
      <c r="I4" s="7">
        <v>41</v>
      </c>
      <c r="J4" s="7">
        <v>47</v>
      </c>
      <c r="K4" s="7">
        <v>88</v>
      </c>
    </row>
    <row r="5" spans="1:11" x14ac:dyDescent="0.3">
      <c r="A5" s="7" t="s">
        <v>25</v>
      </c>
      <c r="B5" s="7" t="s">
        <v>18</v>
      </c>
      <c r="C5" s="7">
        <v>294</v>
      </c>
      <c r="G5" s="7" t="s">
        <v>26</v>
      </c>
      <c r="H5" s="7" t="s">
        <v>24</v>
      </c>
      <c r="I5" s="7">
        <v>48</v>
      </c>
      <c r="J5" s="7">
        <v>38</v>
      </c>
      <c r="K5" s="7">
        <v>86</v>
      </c>
    </row>
    <row r="6" spans="1:11" x14ac:dyDescent="0.3">
      <c r="A6" s="7" t="s">
        <v>17</v>
      </c>
      <c r="B6" s="7" t="s">
        <v>19</v>
      </c>
      <c r="C6" s="7">
        <v>296</v>
      </c>
      <c r="G6" s="7" t="s">
        <v>27</v>
      </c>
      <c r="H6" s="7" t="s">
        <v>24</v>
      </c>
      <c r="I6" s="7">
        <v>47</v>
      </c>
      <c r="J6" s="7">
        <v>49</v>
      </c>
      <c r="K6" s="7">
        <v>96</v>
      </c>
    </row>
    <row r="7" spans="1:11" x14ac:dyDescent="0.3">
      <c r="A7" s="7" t="s">
        <v>22</v>
      </c>
      <c r="B7" s="7" t="s">
        <v>28</v>
      </c>
      <c r="C7" s="7">
        <v>355</v>
      </c>
      <c r="G7" s="7" t="s">
        <v>29</v>
      </c>
      <c r="H7" s="7" t="s">
        <v>30</v>
      </c>
      <c r="I7" s="7">
        <v>31</v>
      </c>
      <c r="J7" s="7">
        <v>30</v>
      </c>
      <c r="K7" s="7">
        <v>61</v>
      </c>
    </row>
    <row r="8" spans="1:11" x14ac:dyDescent="0.3">
      <c r="A8" s="7" t="s">
        <v>25</v>
      </c>
      <c r="B8" s="7" t="s">
        <v>19</v>
      </c>
      <c r="C8" s="7">
        <v>191</v>
      </c>
      <c r="G8" s="7" t="s">
        <v>31</v>
      </c>
      <c r="H8" s="7" t="s">
        <v>21</v>
      </c>
      <c r="I8" s="7">
        <v>49</v>
      </c>
      <c r="J8" s="7">
        <v>44</v>
      </c>
      <c r="K8" s="7">
        <v>93</v>
      </c>
    </row>
    <row r="9" spans="1:11" x14ac:dyDescent="0.3">
      <c r="A9" s="7" t="s">
        <v>17</v>
      </c>
      <c r="B9" s="7" t="s">
        <v>28</v>
      </c>
      <c r="C9" s="7">
        <v>302</v>
      </c>
      <c r="G9" s="7" t="s">
        <v>32</v>
      </c>
      <c r="H9" s="7" t="s">
        <v>30</v>
      </c>
      <c r="I9" s="7">
        <v>44</v>
      </c>
      <c r="J9" s="7">
        <v>38</v>
      </c>
      <c r="K9" s="7">
        <v>82</v>
      </c>
    </row>
    <row r="10" spans="1:11" x14ac:dyDescent="0.3">
      <c r="A10" s="7" t="s">
        <v>25</v>
      </c>
      <c r="B10" s="7" t="s">
        <v>28</v>
      </c>
      <c r="C10" s="7">
        <v>267</v>
      </c>
      <c r="G10" s="7" t="s">
        <v>33</v>
      </c>
      <c r="H10" s="7" t="s">
        <v>21</v>
      </c>
      <c r="I10" s="7">
        <v>49</v>
      </c>
      <c r="J10" s="7">
        <v>34</v>
      </c>
      <c r="K10" s="7">
        <v>83</v>
      </c>
    </row>
    <row r="11" spans="1:11" x14ac:dyDescent="0.3">
      <c r="A11" s="7" t="s">
        <v>22</v>
      </c>
      <c r="B11" s="7" t="s">
        <v>18</v>
      </c>
      <c r="C11" s="7">
        <v>248</v>
      </c>
      <c r="G11" s="16" t="s">
        <v>34</v>
      </c>
      <c r="H11" s="17"/>
      <c r="I11" s="17"/>
      <c r="J11" s="18"/>
      <c r="K11" s="7" t="str">
        <f>DMAX(G2:K10,5,H2:H3)&amp;"(최소"&amp;DMIN(G2:K10,5,H2:H3)&amp;")"</f>
        <v>93(최소77)</v>
      </c>
    </row>
    <row r="13" spans="1:11" x14ac:dyDescent="0.3">
      <c r="A13" s="5" t="s">
        <v>35</v>
      </c>
      <c r="B13" s="6" t="s">
        <v>36</v>
      </c>
      <c r="F13" s="5" t="s">
        <v>37</v>
      </c>
      <c r="G13" s="6" t="s">
        <v>38</v>
      </c>
    </row>
    <row r="14" spans="1:11" x14ac:dyDescent="0.3">
      <c r="C14" t="s">
        <v>39</v>
      </c>
      <c r="D14" s="3">
        <v>44562</v>
      </c>
      <c r="F14" s="7" t="s">
        <v>40</v>
      </c>
      <c r="G14" s="7" t="s">
        <v>41</v>
      </c>
      <c r="H14" s="7" t="s">
        <v>42</v>
      </c>
      <c r="I14" s="7" t="s">
        <v>43</v>
      </c>
      <c r="J14" s="8" t="s">
        <v>44</v>
      </c>
    </row>
    <row r="15" spans="1:11" x14ac:dyDescent="0.3">
      <c r="A15" s="7" t="s">
        <v>45</v>
      </c>
      <c r="B15" s="7" t="s">
        <v>46</v>
      </c>
      <c r="C15" s="7" t="s">
        <v>47</v>
      </c>
      <c r="D15" s="8" t="s">
        <v>48</v>
      </c>
      <c r="F15" s="7">
        <v>7570</v>
      </c>
      <c r="G15" s="7" t="s">
        <v>49</v>
      </c>
      <c r="H15" s="10">
        <v>0.42569444444444443</v>
      </c>
      <c r="I15" s="10">
        <v>0.4458333333333333</v>
      </c>
      <c r="J15" s="11"/>
    </row>
    <row r="16" spans="1:11" x14ac:dyDescent="0.3">
      <c r="A16" s="7" t="s">
        <v>50</v>
      </c>
      <c r="B16" s="9">
        <v>42542</v>
      </c>
      <c r="C16" s="7" t="s">
        <v>51</v>
      </c>
      <c r="D16" s="7" t="str">
        <f>IF(YEAR($D$14)-YEAR(B16)&gt;=10,"VIP",IF(YEAR($D$14)-YEAR(B16)&gt;=5,"골드",""))</f>
        <v>골드</v>
      </c>
      <c r="F16" s="7">
        <v>4884</v>
      </c>
      <c r="G16" s="7" t="s">
        <v>52</v>
      </c>
      <c r="H16" s="10">
        <v>0.43402777777777773</v>
      </c>
      <c r="I16" s="10">
        <v>0.45</v>
      </c>
      <c r="J16" s="11"/>
    </row>
    <row r="17" spans="1:10" x14ac:dyDescent="0.3">
      <c r="A17" s="7" t="s">
        <v>53</v>
      </c>
      <c r="B17" s="9">
        <v>43250</v>
      </c>
      <c r="C17" s="7" t="s">
        <v>54</v>
      </c>
      <c r="D17" s="7" t="str">
        <f t="shared" ref="D17:D23" si="0">IF(YEAR($D$14)-YEAR(B17)&gt;=10,"VIP",IF(YEAR($D$14)-YEAR(B17)&gt;=5,"골드",""))</f>
        <v/>
      </c>
      <c r="F17" s="7">
        <v>5006</v>
      </c>
      <c r="G17" s="7" t="s">
        <v>55</v>
      </c>
      <c r="H17" s="10">
        <v>0.44027777777777777</v>
      </c>
      <c r="I17" s="10">
        <v>0.45624999999999999</v>
      </c>
      <c r="J17" s="11"/>
    </row>
    <row r="18" spans="1:10" x14ac:dyDescent="0.3">
      <c r="A18" s="7" t="s">
        <v>56</v>
      </c>
      <c r="B18" s="9">
        <v>41244</v>
      </c>
      <c r="C18" s="7" t="s">
        <v>54</v>
      </c>
      <c r="D18" s="7" t="str">
        <f t="shared" si="0"/>
        <v>VIP</v>
      </c>
      <c r="F18" s="7">
        <v>5679</v>
      </c>
      <c r="G18" s="7" t="s">
        <v>57</v>
      </c>
      <c r="H18" s="10">
        <v>0.44861111111111113</v>
      </c>
      <c r="I18" s="10">
        <v>0.46736111111111112</v>
      </c>
      <c r="J18" s="11"/>
    </row>
    <row r="19" spans="1:10" x14ac:dyDescent="0.3">
      <c r="A19" s="7" t="s">
        <v>58</v>
      </c>
      <c r="B19" s="9">
        <v>43854</v>
      </c>
      <c r="C19" s="7" t="s">
        <v>51</v>
      </c>
      <c r="D19" s="7" t="str">
        <f t="shared" si="0"/>
        <v/>
      </c>
      <c r="F19" s="7">
        <v>6751</v>
      </c>
      <c r="G19" s="7" t="s">
        <v>59</v>
      </c>
      <c r="H19" s="10">
        <v>0.4548611111111111</v>
      </c>
      <c r="I19" s="10">
        <v>0.46111111111111108</v>
      </c>
      <c r="J19" s="11"/>
    </row>
    <row r="20" spans="1:10" x14ac:dyDescent="0.3">
      <c r="A20" s="7" t="s">
        <v>60</v>
      </c>
      <c r="B20" s="9">
        <v>41534</v>
      </c>
      <c r="C20" s="7" t="s">
        <v>51</v>
      </c>
      <c r="D20" s="7" t="str">
        <f t="shared" si="0"/>
        <v>골드</v>
      </c>
      <c r="F20" s="7">
        <v>2288</v>
      </c>
      <c r="G20" s="7" t="s">
        <v>61</v>
      </c>
      <c r="H20" s="10">
        <v>0.4604166666666667</v>
      </c>
      <c r="I20" s="10">
        <v>0.49027777777777781</v>
      </c>
      <c r="J20" s="11"/>
    </row>
    <row r="21" spans="1:10" x14ac:dyDescent="0.3">
      <c r="A21" s="7" t="s">
        <v>62</v>
      </c>
      <c r="B21" s="9">
        <v>41915</v>
      </c>
      <c r="C21" s="7" t="s">
        <v>54</v>
      </c>
      <c r="D21" s="7" t="str">
        <f t="shared" si="0"/>
        <v>골드</v>
      </c>
      <c r="F21" s="7">
        <v>5575</v>
      </c>
      <c r="G21" s="7" t="s">
        <v>63</v>
      </c>
      <c r="H21" s="10">
        <v>0.46597222222222223</v>
      </c>
      <c r="I21" s="10">
        <v>0.47847222222222219</v>
      </c>
      <c r="J21" s="11"/>
    </row>
    <row r="22" spans="1:10" x14ac:dyDescent="0.3">
      <c r="A22" s="7" t="s">
        <v>64</v>
      </c>
      <c r="B22" s="9">
        <v>39532</v>
      </c>
      <c r="C22" s="7" t="s">
        <v>51</v>
      </c>
      <c r="D22" s="7" t="str">
        <f t="shared" si="0"/>
        <v>VIP</v>
      </c>
      <c r="F22" s="7">
        <v>6865</v>
      </c>
      <c r="G22" s="7" t="s">
        <v>65</v>
      </c>
      <c r="H22" s="10">
        <v>0.47013888888888888</v>
      </c>
      <c r="I22" s="10">
        <v>0.48472222222222222</v>
      </c>
      <c r="J22" s="11"/>
    </row>
    <row r="23" spans="1:10" x14ac:dyDescent="0.3">
      <c r="A23" s="7" t="s">
        <v>66</v>
      </c>
      <c r="B23" s="9">
        <v>43700</v>
      </c>
      <c r="C23" s="7" t="s">
        <v>54</v>
      </c>
      <c r="D23" s="7" t="str">
        <f t="shared" si="0"/>
        <v/>
      </c>
      <c r="F23" s="7">
        <v>7164</v>
      </c>
      <c r="G23" s="7" t="s">
        <v>67</v>
      </c>
      <c r="H23" s="10">
        <v>0.47500000000000003</v>
      </c>
      <c r="I23" s="10">
        <v>0.49513888888888885</v>
      </c>
      <c r="J23" s="11"/>
    </row>
    <row r="25" spans="1:10" x14ac:dyDescent="0.3">
      <c r="A25" s="5" t="s">
        <v>68</v>
      </c>
      <c r="B25" s="6" t="s">
        <v>69</v>
      </c>
    </row>
    <row r="26" spans="1:10" x14ac:dyDescent="0.3">
      <c r="A26" s="7" t="s">
        <v>70</v>
      </c>
      <c r="B26" s="7" t="s">
        <v>71</v>
      </c>
      <c r="C26" s="7" t="s">
        <v>72</v>
      </c>
      <c r="D26" s="7" t="s">
        <v>73</v>
      </c>
      <c r="E26" s="7" t="s">
        <v>16</v>
      </c>
    </row>
    <row r="27" spans="1:10" x14ac:dyDescent="0.3">
      <c r="A27" s="7" t="s">
        <v>74</v>
      </c>
      <c r="B27" s="7">
        <v>86</v>
      </c>
      <c r="C27" s="7">
        <v>88</v>
      </c>
      <c r="D27" s="7">
        <v>81</v>
      </c>
      <c r="E27" s="7">
        <v>255</v>
      </c>
    </row>
    <row r="28" spans="1:10" x14ac:dyDescent="0.3">
      <c r="A28" s="7" t="s">
        <v>75</v>
      </c>
      <c r="B28" s="7">
        <v>79</v>
      </c>
      <c r="C28" s="7">
        <v>75</v>
      </c>
      <c r="D28" s="7">
        <v>80</v>
      </c>
      <c r="E28" s="7">
        <v>234</v>
      </c>
    </row>
    <row r="29" spans="1:10" x14ac:dyDescent="0.3">
      <c r="A29" s="7" t="s">
        <v>76</v>
      </c>
      <c r="B29" s="7">
        <v>91</v>
      </c>
      <c r="C29" s="7">
        <v>93</v>
      </c>
      <c r="D29" s="7">
        <v>95</v>
      </c>
      <c r="E29" s="7">
        <v>279</v>
      </c>
    </row>
    <row r="30" spans="1:10" x14ac:dyDescent="0.3">
      <c r="A30" s="7" t="s">
        <v>77</v>
      </c>
      <c r="B30" s="7">
        <v>95</v>
      </c>
      <c r="C30" s="7">
        <v>95</v>
      </c>
      <c r="D30" s="7">
        <v>97</v>
      </c>
      <c r="E30" s="7">
        <v>287</v>
      </c>
    </row>
    <row r="31" spans="1:10" x14ac:dyDescent="0.3">
      <c r="A31" s="7" t="s">
        <v>78</v>
      </c>
      <c r="B31" s="7">
        <v>88</v>
      </c>
      <c r="C31" s="7">
        <v>91</v>
      </c>
      <c r="D31" s="7">
        <v>85</v>
      </c>
      <c r="E31" s="7">
        <v>264</v>
      </c>
    </row>
    <row r="32" spans="1:10" x14ac:dyDescent="0.3">
      <c r="A32" s="7" t="s">
        <v>79</v>
      </c>
      <c r="B32" s="7">
        <v>76</v>
      </c>
      <c r="C32" s="7">
        <v>73</v>
      </c>
      <c r="D32" s="7">
        <v>80</v>
      </c>
      <c r="E32" s="7">
        <v>229</v>
      </c>
    </row>
    <row r="33" spans="1:5" x14ac:dyDescent="0.3">
      <c r="A33" s="7" t="s">
        <v>80</v>
      </c>
      <c r="B33" s="7">
        <v>90</v>
      </c>
      <c r="C33" s="7">
        <v>82</v>
      </c>
      <c r="D33" s="7">
        <v>86</v>
      </c>
      <c r="E33" s="7">
        <v>258</v>
      </c>
    </row>
    <row r="34" spans="1:5" x14ac:dyDescent="0.3">
      <c r="A34" s="7" t="s">
        <v>81</v>
      </c>
      <c r="B34" s="7">
        <v>81</v>
      </c>
      <c r="C34" s="7">
        <v>86</v>
      </c>
      <c r="D34" s="7">
        <v>88</v>
      </c>
      <c r="E34" s="7">
        <v>255</v>
      </c>
    </row>
    <row r="35" spans="1:5" x14ac:dyDescent="0.3">
      <c r="A35" s="16" t="s">
        <v>82</v>
      </c>
      <c r="B35" s="17"/>
      <c r="C35" s="17"/>
      <c r="D35" s="18"/>
      <c r="E35" s="7" t="str">
        <f>INDEX(A27:E34,MATCH(MAX(E27:E34),E27:E34,0),1)</f>
        <v>유명한</v>
      </c>
    </row>
  </sheetData>
  <mergeCells count="2">
    <mergeCell ref="G11:J11"/>
    <mergeCell ref="A35:D3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17"/>
  <sheetViews>
    <sheetView tabSelected="1" workbookViewId="0">
      <selection activeCell="Q15" sqref="Q15"/>
    </sheetView>
  </sheetViews>
  <sheetFormatPr defaultRowHeight="16.5" x14ac:dyDescent="0.3"/>
  <cols>
    <col min="5" max="5" width="11.125" bestFit="1" customWidth="1"/>
    <col min="7" max="7" width="10.375" bestFit="1" customWidth="1"/>
  </cols>
  <sheetData>
    <row r="1" spans="1:7" ht="20.25" x14ac:dyDescent="0.3">
      <c r="A1" s="19" t="s">
        <v>108</v>
      </c>
      <c r="B1" s="19"/>
      <c r="C1" s="19"/>
      <c r="D1" s="19"/>
      <c r="E1" s="19"/>
      <c r="F1" s="19"/>
      <c r="G1" s="19"/>
    </row>
    <row r="3" spans="1:7" x14ac:dyDescent="0.3">
      <c r="A3" s="7" t="s">
        <v>109</v>
      </c>
      <c r="B3" s="7" t="s">
        <v>110</v>
      </c>
      <c r="C3" s="7" t="s">
        <v>111</v>
      </c>
      <c r="D3" s="7" t="s">
        <v>112</v>
      </c>
      <c r="E3" s="7" t="s">
        <v>113</v>
      </c>
      <c r="F3" s="7" t="s">
        <v>114</v>
      </c>
      <c r="G3" s="7" t="s">
        <v>115</v>
      </c>
    </row>
    <row r="4" spans="1:7" x14ac:dyDescent="0.3">
      <c r="A4" s="7" t="s">
        <v>129</v>
      </c>
      <c r="B4" s="7" t="s">
        <v>130</v>
      </c>
      <c r="C4" s="7">
        <v>2018</v>
      </c>
      <c r="D4" s="7" t="s">
        <v>118</v>
      </c>
      <c r="E4" s="9">
        <v>45420</v>
      </c>
      <c r="F4" s="13">
        <v>73</v>
      </c>
      <c r="G4" s="11">
        <v>112134</v>
      </c>
    </row>
    <row r="5" spans="1:7" x14ac:dyDescent="0.3">
      <c r="A5" s="7" t="s">
        <v>139</v>
      </c>
      <c r="B5" s="7" t="s">
        <v>140</v>
      </c>
      <c r="C5" s="7">
        <v>2018</v>
      </c>
      <c r="D5" s="7" t="s">
        <v>118</v>
      </c>
      <c r="E5" s="9">
        <v>45439</v>
      </c>
      <c r="F5" s="13">
        <v>87</v>
      </c>
      <c r="G5" s="11">
        <v>93825</v>
      </c>
    </row>
    <row r="6" spans="1:7" x14ac:dyDescent="0.3">
      <c r="A6" s="7" t="s">
        <v>116</v>
      </c>
      <c r="B6" s="7" t="s">
        <v>117</v>
      </c>
      <c r="C6" s="7">
        <v>2016</v>
      </c>
      <c r="D6" s="7" t="s">
        <v>118</v>
      </c>
      <c r="E6" s="9">
        <v>45335</v>
      </c>
      <c r="F6" s="7">
        <v>49</v>
      </c>
      <c r="G6" s="11">
        <v>49174</v>
      </c>
    </row>
    <row r="7" spans="1:7" x14ac:dyDescent="0.3">
      <c r="A7" s="7" t="s">
        <v>137</v>
      </c>
      <c r="B7" s="7" t="s">
        <v>138</v>
      </c>
      <c r="C7" s="7">
        <v>2019</v>
      </c>
      <c r="D7" s="7" t="s">
        <v>118</v>
      </c>
      <c r="E7" s="9">
        <v>45412</v>
      </c>
      <c r="F7" s="7">
        <v>35</v>
      </c>
      <c r="G7" s="11">
        <v>22627</v>
      </c>
    </row>
    <row r="8" spans="1:7" x14ac:dyDescent="0.3">
      <c r="A8" s="7" t="s">
        <v>133</v>
      </c>
      <c r="B8" s="7" t="s">
        <v>134</v>
      </c>
      <c r="C8" s="7">
        <v>2017</v>
      </c>
      <c r="D8" s="7" t="s">
        <v>128</v>
      </c>
      <c r="E8" s="9">
        <v>45349</v>
      </c>
      <c r="F8" s="13">
        <v>99</v>
      </c>
      <c r="G8" s="11">
        <v>271694</v>
      </c>
    </row>
    <row r="9" spans="1:7" x14ac:dyDescent="0.3">
      <c r="A9" s="7" t="s">
        <v>126</v>
      </c>
      <c r="B9" s="7" t="s">
        <v>127</v>
      </c>
      <c r="C9" s="7">
        <v>2016</v>
      </c>
      <c r="D9" s="7" t="s">
        <v>128</v>
      </c>
      <c r="E9" s="9">
        <v>45381</v>
      </c>
      <c r="F9" s="7">
        <v>49</v>
      </c>
      <c r="G9" s="11">
        <v>34863</v>
      </c>
    </row>
    <row r="10" spans="1:7" x14ac:dyDescent="0.3">
      <c r="A10" s="7" t="s">
        <v>135</v>
      </c>
      <c r="B10" s="7" t="s">
        <v>136</v>
      </c>
      <c r="C10" s="7">
        <v>2020</v>
      </c>
      <c r="D10" s="7" t="s">
        <v>128</v>
      </c>
      <c r="E10" s="9">
        <v>45448</v>
      </c>
      <c r="F10" s="7">
        <v>5</v>
      </c>
      <c r="G10" s="11">
        <v>13359</v>
      </c>
    </row>
    <row r="11" spans="1:7" x14ac:dyDescent="0.3">
      <c r="A11" s="7" t="s">
        <v>145</v>
      </c>
      <c r="B11" s="7" t="s">
        <v>146</v>
      </c>
      <c r="C11" s="7">
        <v>2019</v>
      </c>
      <c r="D11" s="7" t="s">
        <v>128</v>
      </c>
      <c r="E11" s="9">
        <v>45450</v>
      </c>
      <c r="F11" s="7">
        <v>11</v>
      </c>
      <c r="G11" s="11">
        <v>15621</v>
      </c>
    </row>
    <row r="12" spans="1:7" x14ac:dyDescent="0.3">
      <c r="A12" s="7" t="s">
        <v>124</v>
      </c>
      <c r="B12" s="7" t="s">
        <v>125</v>
      </c>
      <c r="C12" s="7">
        <v>2017</v>
      </c>
      <c r="D12" s="7" t="s">
        <v>123</v>
      </c>
      <c r="E12" s="9">
        <v>45342</v>
      </c>
      <c r="F12" s="13">
        <v>58</v>
      </c>
      <c r="G12" s="11">
        <v>26609</v>
      </c>
    </row>
    <row r="13" spans="1:7" x14ac:dyDescent="0.3">
      <c r="A13" s="7" t="s">
        <v>121</v>
      </c>
      <c r="B13" s="7" t="s">
        <v>122</v>
      </c>
      <c r="C13" s="7">
        <v>2015</v>
      </c>
      <c r="D13" s="7" t="s">
        <v>123</v>
      </c>
      <c r="E13" s="9">
        <v>45378</v>
      </c>
      <c r="F13" s="7">
        <v>28</v>
      </c>
      <c r="G13" s="11">
        <v>17557</v>
      </c>
    </row>
    <row r="14" spans="1:7" x14ac:dyDescent="0.3">
      <c r="A14" s="7" t="s">
        <v>143</v>
      </c>
      <c r="B14" s="7" t="s">
        <v>144</v>
      </c>
      <c r="C14" s="7">
        <v>2015</v>
      </c>
      <c r="D14" s="7" t="s">
        <v>123</v>
      </c>
      <c r="E14" s="9">
        <v>45385</v>
      </c>
      <c r="F14" s="7">
        <v>32</v>
      </c>
      <c r="G14" s="11">
        <v>28283</v>
      </c>
    </row>
    <row r="15" spans="1:7" x14ac:dyDescent="0.3">
      <c r="A15" s="7" t="s">
        <v>119</v>
      </c>
      <c r="B15" s="7" t="s">
        <v>66</v>
      </c>
      <c r="C15" s="7">
        <v>2020</v>
      </c>
      <c r="D15" s="7" t="s">
        <v>120</v>
      </c>
      <c r="E15" s="9">
        <v>45363</v>
      </c>
      <c r="F15" s="13">
        <v>91</v>
      </c>
      <c r="G15" s="11">
        <v>184714</v>
      </c>
    </row>
    <row r="16" spans="1:7" x14ac:dyDescent="0.3">
      <c r="A16" s="7" t="s">
        <v>131</v>
      </c>
      <c r="B16" s="7" t="s">
        <v>132</v>
      </c>
      <c r="C16" s="7">
        <v>2020</v>
      </c>
      <c r="D16" s="7" t="s">
        <v>120</v>
      </c>
      <c r="E16" s="9">
        <v>45438</v>
      </c>
      <c r="F16" s="7">
        <v>29</v>
      </c>
      <c r="G16" s="11">
        <v>12801</v>
      </c>
    </row>
    <row r="17" spans="1:7" x14ac:dyDescent="0.3">
      <c r="A17" s="7" t="s">
        <v>141</v>
      </c>
      <c r="B17" s="7" t="s">
        <v>142</v>
      </c>
      <c r="C17" s="7">
        <v>2021</v>
      </c>
      <c r="D17" s="7" t="s">
        <v>120</v>
      </c>
      <c r="E17" s="9">
        <v>45312</v>
      </c>
      <c r="F17" s="7">
        <v>15</v>
      </c>
      <c r="G17" s="11">
        <v>5803</v>
      </c>
    </row>
  </sheetData>
  <sortState xmlns:xlrd2="http://schemas.microsoft.com/office/spreadsheetml/2017/richdata2" ref="A4:G17">
    <sortCondition ref="D4:D17" customList="일반,법인,외국인,어린이"/>
    <sortCondition sortBy="cellColor" ref="F4:F17" dxfId="1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E12"/>
  <sheetViews>
    <sheetView workbookViewId="0">
      <selection sqref="A1:E1"/>
    </sheetView>
  </sheetViews>
  <sheetFormatPr defaultRowHeight="16.5" x14ac:dyDescent="0.3"/>
  <cols>
    <col min="2" max="2" width="9.125" bestFit="1" customWidth="1"/>
    <col min="5" max="5" width="10.625" bestFit="1" customWidth="1"/>
  </cols>
  <sheetData>
    <row r="1" spans="1:5" ht="20.25" x14ac:dyDescent="0.3">
      <c r="A1" s="19" t="s">
        <v>147</v>
      </c>
      <c r="B1" s="19"/>
      <c r="C1" s="19"/>
      <c r="D1" s="19"/>
      <c r="E1" s="19"/>
    </row>
    <row r="3" spans="1:5" x14ac:dyDescent="0.3">
      <c r="A3" s="7" t="s">
        <v>148</v>
      </c>
      <c r="B3" s="7" t="s">
        <v>149</v>
      </c>
      <c r="C3" s="7" t="s">
        <v>150</v>
      </c>
      <c r="D3" s="7" t="s">
        <v>151</v>
      </c>
      <c r="E3" s="7" t="s">
        <v>152</v>
      </c>
    </row>
    <row r="4" spans="1:5" x14ac:dyDescent="0.3">
      <c r="A4" s="7" t="s">
        <v>153</v>
      </c>
      <c r="B4" s="11">
        <v>100000</v>
      </c>
      <c r="C4" s="12">
        <v>3.5200000000000002E-2</v>
      </c>
      <c r="D4" s="14">
        <v>36</v>
      </c>
      <c r="E4" s="11">
        <f t="shared" ref="E4:E12" si="0">ROUND(FV(C4/12,D4,-B4),-3)</f>
        <v>3791000</v>
      </c>
    </row>
    <row r="5" spans="1:5" x14ac:dyDescent="0.3">
      <c r="A5" s="7" t="s">
        <v>154</v>
      </c>
      <c r="B5" s="11">
        <v>80000</v>
      </c>
      <c r="C5" s="12">
        <v>3.04E-2</v>
      </c>
      <c r="D5" s="14">
        <v>24</v>
      </c>
      <c r="E5" s="11">
        <f t="shared" si="0"/>
        <v>1977000</v>
      </c>
    </row>
    <row r="6" spans="1:5" x14ac:dyDescent="0.3">
      <c r="A6" s="7" t="s">
        <v>155</v>
      </c>
      <c r="B6" s="11">
        <v>150000</v>
      </c>
      <c r="C6" s="12">
        <v>3.85E-2</v>
      </c>
      <c r="D6" s="14">
        <v>36</v>
      </c>
      <c r="E6" s="11">
        <f t="shared" si="0"/>
        <v>5715000</v>
      </c>
    </row>
    <row r="7" spans="1:5" x14ac:dyDescent="0.3">
      <c r="A7" s="7" t="s">
        <v>156</v>
      </c>
      <c r="B7" s="11">
        <v>70000</v>
      </c>
      <c r="C7" s="12">
        <v>2.98E-2</v>
      </c>
      <c r="D7" s="14">
        <v>12</v>
      </c>
      <c r="E7" s="11">
        <f t="shared" si="0"/>
        <v>852000</v>
      </c>
    </row>
    <row r="8" spans="1:5" x14ac:dyDescent="0.3">
      <c r="A8" s="7" t="s">
        <v>157</v>
      </c>
      <c r="B8" s="11">
        <v>50000</v>
      </c>
      <c r="C8" s="12">
        <v>2.64E-2</v>
      </c>
      <c r="D8" s="14">
        <v>29.077939532367612</v>
      </c>
      <c r="E8" s="11">
        <f t="shared" si="0"/>
        <v>1500000</v>
      </c>
    </row>
    <row r="9" spans="1:5" x14ac:dyDescent="0.3">
      <c r="A9" s="7" t="s">
        <v>158</v>
      </c>
      <c r="B9" s="11">
        <v>120000</v>
      </c>
      <c r="C9" s="12">
        <v>3.61E-2</v>
      </c>
      <c r="D9" s="14">
        <v>24</v>
      </c>
      <c r="E9" s="11">
        <f t="shared" si="0"/>
        <v>2982000</v>
      </c>
    </row>
    <row r="10" spans="1:5" x14ac:dyDescent="0.3">
      <c r="A10" s="7" t="s">
        <v>159</v>
      </c>
      <c r="B10" s="11">
        <v>100000</v>
      </c>
      <c r="C10" s="12">
        <v>3.5200000000000002E-2</v>
      </c>
      <c r="D10" s="14">
        <v>36</v>
      </c>
      <c r="E10" s="11">
        <f t="shared" si="0"/>
        <v>3791000</v>
      </c>
    </row>
    <row r="11" spans="1:5" x14ac:dyDescent="0.3">
      <c r="A11" s="7" t="s">
        <v>160</v>
      </c>
      <c r="B11" s="11">
        <v>120000</v>
      </c>
      <c r="C11" s="12">
        <v>3.61E-2</v>
      </c>
      <c r="D11" s="14">
        <v>12</v>
      </c>
      <c r="E11" s="11">
        <f t="shared" si="0"/>
        <v>1464000</v>
      </c>
    </row>
    <row r="12" spans="1:5" x14ac:dyDescent="0.3">
      <c r="A12" s="7" t="s">
        <v>161</v>
      </c>
      <c r="B12" s="11">
        <v>60000</v>
      </c>
      <c r="C12" s="12">
        <v>3.8699999999999998E-2</v>
      </c>
      <c r="D12" s="14">
        <v>24</v>
      </c>
      <c r="E12" s="11">
        <f t="shared" si="0"/>
        <v>1495000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2"/>
  <sheetViews>
    <sheetView workbookViewId="0">
      <selection activeCell="I19" sqref="I19"/>
    </sheetView>
  </sheetViews>
  <sheetFormatPr defaultRowHeight="16.5" x14ac:dyDescent="0.3"/>
  <cols>
    <col min="1" max="1" width="9.625" bestFit="1" customWidth="1"/>
    <col min="2" max="6" width="11.875" bestFit="1" customWidth="1"/>
  </cols>
  <sheetData>
    <row r="1" spans="1:6" ht="20.25" x14ac:dyDescent="0.3">
      <c r="A1" s="19" t="s">
        <v>162</v>
      </c>
      <c r="B1" s="19"/>
      <c r="C1" s="19"/>
      <c r="D1" s="19"/>
      <c r="E1" s="19"/>
      <c r="F1" s="19"/>
    </row>
    <row r="3" spans="1:6" x14ac:dyDescent="0.3">
      <c r="A3" s="29" t="s">
        <v>163</v>
      </c>
      <c r="B3" s="29" t="s">
        <v>164</v>
      </c>
      <c r="C3" s="29"/>
      <c r="D3" s="29"/>
      <c r="E3" s="29"/>
      <c r="F3" s="29"/>
    </row>
    <row r="4" spans="1:6" x14ac:dyDescent="0.3">
      <c r="A4" s="29"/>
      <c r="B4" s="30" t="s">
        <v>165</v>
      </c>
      <c r="C4" s="30" t="s">
        <v>166</v>
      </c>
      <c r="D4" s="30" t="s">
        <v>167</v>
      </c>
      <c r="E4" s="30" t="s">
        <v>168</v>
      </c>
      <c r="F4" s="30" t="s">
        <v>91</v>
      </c>
    </row>
    <row r="5" spans="1:6" x14ac:dyDescent="0.3">
      <c r="A5" s="7" t="s">
        <v>169</v>
      </c>
      <c r="B5" s="11">
        <v>56820000</v>
      </c>
      <c r="C5" s="11">
        <v>57880000</v>
      </c>
      <c r="D5" s="11">
        <v>56140000</v>
      </c>
      <c r="E5" s="11">
        <v>58830000</v>
      </c>
      <c r="F5" s="11">
        <f>AVERAGE(B5:E5)</f>
        <v>57417500</v>
      </c>
    </row>
    <row r="6" spans="1:6" x14ac:dyDescent="0.3">
      <c r="A6" s="7" t="s">
        <v>170</v>
      </c>
      <c r="B6" s="11">
        <v>63470000</v>
      </c>
      <c r="C6" s="11">
        <v>64660000</v>
      </c>
      <c r="D6" s="11">
        <v>68150000</v>
      </c>
      <c r="E6" s="11">
        <v>69790000</v>
      </c>
      <c r="F6" s="11">
        <f t="shared" ref="F6:F12" si="0">AVERAGE(B6:E6)</f>
        <v>66517500</v>
      </c>
    </row>
    <row r="7" spans="1:6" x14ac:dyDescent="0.3">
      <c r="A7" s="7" t="s">
        <v>171</v>
      </c>
      <c r="B7" s="11">
        <v>59710000</v>
      </c>
      <c r="C7" s="11">
        <v>58520000</v>
      </c>
      <c r="D7" s="11">
        <v>61680000</v>
      </c>
      <c r="E7" s="11">
        <v>64640000</v>
      </c>
      <c r="F7" s="11">
        <f t="shared" si="0"/>
        <v>61137500</v>
      </c>
    </row>
    <row r="8" spans="1:6" x14ac:dyDescent="0.3">
      <c r="A8" s="7" t="s">
        <v>172</v>
      </c>
      <c r="B8" s="11">
        <v>73580000</v>
      </c>
      <c r="C8" s="11">
        <v>74960000</v>
      </c>
      <c r="D8" s="11">
        <v>72710000</v>
      </c>
      <c r="E8" s="11">
        <v>74460000</v>
      </c>
      <c r="F8" s="11">
        <f t="shared" si="0"/>
        <v>73927500</v>
      </c>
    </row>
    <row r="9" spans="1:6" x14ac:dyDescent="0.3">
      <c r="A9" s="7" t="s">
        <v>173</v>
      </c>
      <c r="B9" s="11">
        <v>50480000</v>
      </c>
      <c r="C9" s="11">
        <v>49470000</v>
      </c>
      <c r="D9" s="11">
        <v>52140000</v>
      </c>
      <c r="E9" s="11">
        <v>54640000</v>
      </c>
      <c r="F9" s="11">
        <f t="shared" si="0"/>
        <v>51682500</v>
      </c>
    </row>
    <row r="10" spans="1:6" x14ac:dyDescent="0.3">
      <c r="A10" s="7" t="s">
        <v>174</v>
      </c>
      <c r="B10" s="11">
        <v>69550000</v>
      </c>
      <c r="C10" s="11">
        <v>70850000</v>
      </c>
      <c r="D10" s="11">
        <v>68720000</v>
      </c>
      <c r="E10" s="11">
        <v>70370000</v>
      </c>
      <c r="F10" s="11">
        <f t="shared" si="0"/>
        <v>69872500</v>
      </c>
    </row>
    <row r="11" spans="1:6" x14ac:dyDescent="0.3">
      <c r="A11" s="7" t="s">
        <v>175</v>
      </c>
      <c r="B11" s="11">
        <v>63250000</v>
      </c>
      <c r="C11" s="11">
        <v>61990000</v>
      </c>
      <c r="D11" s="11">
        <v>60130000</v>
      </c>
      <c r="E11" s="11">
        <v>63020000</v>
      </c>
      <c r="F11" s="11">
        <f t="shared" si="0"/>
        <v>62097500</v>
      </c>
    </row>
    <row r="12" spans="1:6" x14ac:dyDescent="0.3">
      <c r="A12" s="7" t="s">
        <v>176</v>
      </c>
      <c r="B12" s="11">
        <v>62540000</v>
      </c>
      <c r="C12" s="11">
        <v>67150000</v>
      </c>
      <c r="D12" s="11">
        <v>63710000</v>
      </c>
      <c r="E12" s="11">
        <v>68760000</v>
      </c>
      <c r="F12" s="11">
        <f t="shared" si="0"/>
        <v>65540000</v>
      </c>
    </row>
  </sheetData>
  <mergeCells count="3">
    <mergeCell ref="A1:F1"/>
    <mergeCell ref="B3:F3"/>
    <mergeCell ref="A3:A4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평균">
                <anchor moveWithCells="1" siz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10"/>
  <sheetViews>
    <sheetView workbookViewId="0">
      <selection activeCell="L24" sqref="L24"/>
    </sheetView>
  </sheetViews>
  <sheetFormatPr defaultRowHeight="16.5" x14ac:dyDescent="0.3"/>
  <sheetData>
    <row r="1" spans="1:6" ht="20.25" x14ac:dyDescent="0.3">
      <c r="A1" s="19" t="s">
        <v>177</v>
      </c>
      <c r="B1" s="19"/>
      <c r="C1" s="19"/>
      <c r="D1" s="19"/>
      <c r="E1" s="19"/>
      <c r="F1" s="19"/>
    </row>
    <row r="3" spans="1:6" x14ac:dyDescent="0.3">
      <c r="A3" s="7" t="s">
        <v>178</v>
      </c>
      <c r="B3" s="7" t="s">
        <v>179</v>
      </c>
      <c r="C3" s="7" t="s">
        <v>180</v>
      </c>
      <c r="D3" s="7" t="s">
        <v>181</v>
      </c>
      <c r="E3" s="7" t="s">
        <v>182</v>
      </c>
      <c r="F3" s="7" t="s">
        <v>190</v>
      </c>
    </row>
    <row r="4" spans="1:6" x14ac:dyDescent="0.3">
      <c r="A4" s="7" t="s">
        <v>183</v>
      </c>
      <c r="B4" s="7">
        <v>45</v>
      </c>
      <c r="C4" s="7">
        <v>65</v>
      </c>
      <c r="D4" s="7">
        <v>90</v>
      </c>
      <c r="E4" s="7">
        <v>80</v>
      </c>
      <c r="F4" s="7">
        <f>SUM(B4:E4)</f>
        <v>280</v>
      </c>
    </row>
    <row r="5" spans="1:6" x14ac:dyDescent="0.3">
      <c r="A5" s="7" t="s">
        <v>184</v>
      </c>
      <c r="B5" s="7">
        <v>70</v>
      </c>
      <c r="C5" s="7">
        <v>30</v>
      </c>
      <c r="D5" s="7">
        <v>65</v>
      </c>
      <c r="E5" s="7">
        <v>40</v>
      </c>
      <c r="F5" s="7">
        <f t="shared" ref="F5:F9" si="0">SUM(B5:E5)</f>
        <v>205</v>
      </c>
    </row>
    <row r="6" spans="1:6" x14ac:dyDescent="0.3">
      <c r="A6" s="7" t="s">
        <v>185</v>
      </c>
      <c r="B6" s="7">
        <v>70</v>
      </c>
      <c r="C6" s="7">
        <v>30</v>
      </c>
      <c r="D6" s="7">
        <v>65</v>
      </c>
      <c r="E6" s="7">
        <v>70</v>
      </c>
      <c r="F6" s="7">
        <f t="shared" si="0"/>
        <v>235</v>
      </c>
    </row>
    <row r="7" spans="1:6" x14ac:dyDescent="0.3">
      <c r="A7" s="7" t="s">
        <v>186</v>
      </c>
      <c r="B7" s="7">
        <v>35</v>
      </c>
      <c r="C7" s="7">
        <v>35</v>
      </c>
      <c r="D7" s="7">
        <v>70</v>
      </c>
      <c r="E7" s="7">
        <v>40</v>
      </c>
      <c r="F7" s="7">
        <f t="shared" si="0"/>
        <v>180</v>
      </c>
    </row>
    <row r="8" spans="1:6" x14ac:dyDescent="0.3">
      <c r="A8" s="7" t="s">
        <v>187</v>
      </c>
      <c r="B8" s="7">
        <v>40</v>
      </c>
      <c r="C8" s="7">
        <v>80</v>
      </c>
      <c r="D8" s="7">
        <v>65</v>
      </c>
      <c r="E8" s="7">
        <v>80</v>
      </c>
      <c r="F8" s="7">
        <f t="shared" si="0"/>
        <v>265</v>
      </c>
    </row>
    <row r="9" spans="1:6" x14ac:dyDescent="0.3">
      <c r="A9" s="7" t="s">
        <v>188</v>
      </c>
      <c r="B9" s="7">
        <v>30</v>
      </c>
      <c r="C9" s="7">
        <v>75</v>
      </c>
      <c r="D9" s="7">
        <v>80</v>
      </c>
      <c r="E9" s="7">
        <v>100</v>
      </c>
      <c r="F9" s="7">
        <f t="shared" si="0"/>
        <v>285</v>
      </c>
    </row>
    <row r="10" spans="1:6" x14ac:dyDescent="0.3">
      <c r="A10" s="7" t="s">
        <v>191</v>
      </c>
      <c r="B10" s="15">
        <f>AVERAGE(B4:B9)</f>
        <v>48.333333333333336</v>
      </c>
      <c r="C10" s="15">
        <f t="shared" ref="C10:F10" si="1">AVERAGE(C4:C9)</f>
        <v>52.5</v>
      </c>
      <c r="D10" s="15">
        <f t="shared" si="1"/>
        <v>72.5</v>
      </c>
      <c r="E10" s="15">
        <f t="shared" si="1"/>
        <v>68.333333333333329</v>
      </c>
      <c r="F10" s="15">
        <f t="shared" si="1"/>
        <v>241.66666666666666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기본급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박건희</cp:lastModifiedBy>
  <dcterms:created xsi:type="dcterms:W3CDTF">2023-04-27T08:01:32Z</dcterms:created>
  <dcterms:modified xsi:type="dcterms:W3CDTF">2025-01-13T13:45:18Z</dcterms:modified>
</cp:coreProperties>
</file>