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3 유화영\"/>
    </mc:Choice>
  </mc:AlternateContent>
  <xr:revisionPtr revIDLastSave="0" documentId="8_{EC45B1F8-C214-4BFF-8F26-E4275AD82BA6}" xr6:coauthVersionLast="47" xr6:coauthVersionMax="47" xr10:uidLastSave="{00000000-0000-0000-0000-000000000000}"/>
  <bookViews>
    <workbookView xWindow="-108" yWindow="-108" windowWidth="23256" windowHeight="12456" firstSheet="1" activeTab="5" xr2:uid="{6437F0D1-65DD-4263-AF2A-764B9A974191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출석률">'기본작업-2'!$E$5:$G$16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E33" i="4"/>
  <c r="E34" i="4"/>
  <c r="E35" i="4"/>
  <c r="E36" i="4"/>
  <c r="E37" i="4"/>
  <c r="E38" i="4"/>
  <c r="E39" i="4"/>
  <c r="E31" i="4"/>
  <c r="K17" i="4"/>
  <c r="K18" i="4"/>
  <c r="K19" i="4"/>
  <c r="K20" i="4"/>
  <c r="K21" i="4"/>
  <c r="K22" i="4"/>
  <c r="K23" i="4"/>
  <c r="K16" i="4"/>
  <c r="C27" i="4"/>
  <c r="K3" i="4"/>
  <c r="E4" i="4"/>
  <c r="E5" i="4"/>
  <c r="E6" i="4"/>
  <c r="E7" i="4"/>
  <c r="E8" i="4"/>
  <c r="E9" i="4"/>
  <c r="E10" i="4"/>
  <c r="E11" i="4"/>
  <c r="E12" i="4"/>
  <c r="E3" i="4"/>
  <c r="E6" i="7"/>
  <c r="E7" i="7"/>
  <c r="E8" i="7"/>
  <c r="E9" i="7"/>
  <c r="E10" i="7"/>
  <c r="E11" i="7"/>
  <c r="E12" i="7"/>
  <c r="E13" i="7"/>
  <c r="E14" i="7"/>
  <c r="E5" i="7"/>
  <c r="I32" i="6"/>
  <c r="I28" i="6"/>
  <c r="I25" i="6"/>
  <c r="I22" i="6"/>
  <c r="I19" i="6"/>
  <c r="I16" i="6"/>
  <c r="I12" i="6"/>
  <c r="I10" i="6"/>
  <c r="I6" i="6"/>
  <c r="I33" i="6" s="1"/>
  <c r="D34" i="6"/>
  <c r="D23" i="6"/>
  <c r="D13" i="6"/>
  <c r="D35" i="6" s="1"/>
  <c r="D25" i="5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<sst xmlns="http://schemas.openxmlformats.org/spreadsheetml/2006/main" count="430" uniqueCount="263">
  <si>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</si>
  <si>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</si>
  <si>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</si>
  <si>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</si>
  <si>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</si>
  <si>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</si>
  <si>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</si>
  <si>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</si>
  <si>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0~60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</si>
  <si>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</si>
  <si>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</si>
  <si>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</si>
  <si>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</si>
  <si>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</si>
  <si>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</si>
  <si>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</si>
  <si>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</si>
  <si>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</si>
  <si>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</si>
  <si>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</si>
  <si>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</si>
  <si>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</si>
  <si>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</si>
  <si>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</si>
  <si>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</si>
  <si>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</si>
  <si>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</si>
  <si>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</si>
  <si>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</si>
  <si>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</si>
  <si>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</si>
  <si>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</si>
  <si>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</si>
  <si>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</si>
  <si>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</si>
  <si>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</si>
  <si>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</si>
  <si>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</si>
  <si>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</si>
  <si>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</si>
  <si>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</si>
  <si>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</si>
  <si>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</si>
  <si>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</si>
  <si>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</si>
  <si>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</si>
  <si>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</si>
  <si>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</si>
  <si>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</si>
  <si>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</si>
  <si>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</si>
  <si>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</si>
  <si>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</si>
  <si>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</si>
  <si>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</si>
  <si>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</si>
  <si>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</si>
  <si>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</si>
  <si>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</si>
  <si>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</si>
  <si>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</si>
  <si>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</si>
  <si>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</si>
  <si>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</si>
  <si>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</si>
  <si>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</si>
  <si>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</si>
  <si>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</si>
  <si>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</si>
  <si>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</si>
  <si>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</si>
  <si>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</si>
  <si>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</si>
  <si>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</si>
  <si>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</si>
  <si>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</si>
  <si>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</si>
  <si>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</si>
  <si>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</si>
  <si>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</si>
  <si>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</si>
  <si>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</si>
  <si>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</si>
  <si>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</si>
  <si>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</si>
  <si>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</si>
  <si>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</si>
  <si>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</si>
  <si>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</si>
  <si>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</si>
  <si>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</si>
  <si>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</si>
  <si>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</si>
  <si>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</si>
  <si>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</si>
  <si>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</si>
  <si>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</si>
  <si>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</si>
  <si>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</si>
  <si>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</si>
  <si>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</si>
  <si>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</si>
  <si>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</si>
  <si>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</si>
  <si>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점수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</si>
  <si>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</si>
  <si>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</si>
  <si>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</si>
  <si>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</si>
  <si>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</si>
  <si>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</si>
  <si>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</si>
  <si>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</si>
  <si>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</si>
  <si>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</si>
  <si>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</si>
  <si>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</si>
  <si>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</si>
  <si>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</si>
  <si>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</si>
  <si>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</si>
  <si>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</si>
  <si>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</si>
  <si>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</si>
  <si>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</si>
  <si>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</si>
  <si>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</si>
  <si>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</si>
  <si>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</si>
  <si>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</si>
  <si>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</si>
  <si>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</si>
  <si>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</si>
  <si>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</si>
  <si>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</si>
  <si>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</si>
  <si>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</si>
  <si>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</si>
  <si>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</si>
  <si>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</si>
  <si>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</si>
  <si>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</si>
  <si>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</si>
  <si>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</si>
  <si>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</si>
  <si>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</si>
  <si>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</si>
  <si>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</si>
  <si>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</si>
  <si>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</si>
  <si>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</si>
  <si>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</si>
  <si>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</si>
  <si>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</si>
  <si>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</si>
  <si>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</si>
  <si>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</si>
  <si>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</si>
  <si>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</si>
  <si>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</si>
  <si>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</si>
  <si>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</si>
  <si>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</si>
  <si>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</si>
  <si>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</si>
  <si>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</si>
  <si>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</si>
  <si>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</si>
  <si>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</si>
  <si>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</si>
  <si>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</si>
  <si>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</si>
  <si>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</si>
  <si>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</si>
  <si>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</si>
  <si>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</si>
  <si>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</si>
  <si>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</si>
  <si>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</si>
  <si>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</si>
  <si>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</si>
  <si>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</si>
  <si>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</si>
  <si>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</si>
  <si>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</si>
  <si>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</si>
  <si>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</si>
  <si>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</si>
  <si>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</si>
  <si>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</si>
  <si>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</si>
  <si>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</si>
  <si>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</si>
  <si>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</si>
  <si>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</si>
  <si>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</si>
  <si>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</si>
  <si>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</si>
  <si>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</si>
  <si>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</si>
  <si>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</si>
  <si>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</si>
  <si>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</si>
  <si>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</si>
  <si>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</si>
  <si>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</si>
  <si>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</si>
  <si>
    <t>회원명</t>
    <phoneticPr fontId="2" type="noConversion"/>
  </si>
  <si>
    <t>성별</t>
    <phoneticPr fontId="2" type="noConversion"/>
  </si>
  <si>
    <t>별칭</t>
    <phoneticPr fontId="2" type="noConversion"/>
  </si>
  <si>
    <t>지역</t>
    <phoneticPr fontId="2" type="noConversion"/>
  </si>
  <si>
    <t>가입년도</t>
    <phoneticPr fontId="2" type="noConversion"/>
  </si>
  <si>
    <t>연락처</t>
    <phoneticPr fontId="2" type="noConversion"/>
  </si>
  <si>
    <t>김미경</t>
    <phoneticPr fontId="2" type="noConversion"/>
  </si>
  <si>
    <t>박동신</t>
    <phoneticPr fontId="2" type="noConversion"/>
  </si>
  <si>
    <t>윤민성</t>
    <phoneticPr fontId="2" type="noConversion"/>
  </si>
  <si>
    <t>최진수</t>
    <phoneticPr fontId="2" type="noConversion"/>
  </si>
  <si>
    <t>김윤선</t>
    <phoneticPr fontId="2" type="noConversion"/>
  </si>
  <si>
    <t>이대로</t>
    <phoneticPr fontId="2" type="noConversion"/>
  </si>
  <si>
    <t>유진실</t>
    <phoneticPr fontId="2" type="noConversion"/>
  </si>
  <si>
    <t>여</t>
    <phoneticPr fontId="2" type="noConversion"/>
  </si>
  <si>
    <t>남</t>
    <phoneticPr fontId="2" type="noConversion"/>
  </si>
  <si>
    <t>Angellove</t>
    <phoneticPr fontId="2" type="noConversion"/>
  </si>
  <si>
    <t>Vincent</t>
    <phoneticPr fontId="2" type="noConversion"/>
  </si>
  <si>
    <t>Chocopie</t>
    <phoneticPr fontId="2" type="noConversion"/>
  </si>
  <si>
    <t>Kingkong</t>
    <phoneticPr fontId="2" type="noConversion"/>
  </si>
  <si>
    <t>Sabina</t>
    <phoneticPr fontId="2" type="noConversion"/>
  </si>
  <si>
    <t>Vivian</t>
    <phoneticPr fontId="2" type="noConversion"/>
  </si>
  <si>
    <t>Goodboy</t>
    <phoneticPr fontId="2" type="noConversion"/>
  </si>
  <si>
    <t>마포구</t>
    <phoneticPr fontId="2" type="noConversion"/>
  </si>
  <si>
    <t>강남구</t>
    <phoneticPr fontId="2" type="noConversion"/>
  </si>
  <si>
    <t>서대문구</t>
    <phoneticPr fontId="2" type="noConversion"/>
  </si>
  <si>
    <t>용산구</t>
    <phoneticPr fontId="2" type="noConversion"/>
  </si>
  <si>
    <t>관악구</t>
    <phoneticPr fontId="2" type="noConversion"/>
  </si>
  <si>
    <t>성북구</t>
    <phoneticPr fontId="2" type="noConversion"/>
  </si>
  <si>
    <t>노원구</t>
    <phoneticPr fontId="2" type="noConversion"/>
  </si>
  <si>
    <t>2020년</t>
    <phoneticPr fontId="2" type="noConversion"/>
  </si>
  <si>
    <t>2016년</t>
    <phoneticPr fontId="2" type="noConversion"/>
  </si>
  <si>
    <t>2019년</t>
    <phoneticPr fontId="2" type="noConversion"/>
  </si>
  <si>
    <t>2021년</t>
    <phoneticPr fontId="2" type="noConversion"/>
  </si>
  <si>
    <t>2017년</t>
    <phoneticPr fontId="2" type="noConversion"/>
  </si>
  <si>
    <t>2018년</t>
    <phoneticPr fontId="2" type="noConversion"/>
  </si>
  <si>
    <t>010-8974-2598</t>
    <phoneticPr fontId="2" type="noConversion"/>
  </si>
  <si>
    <t>010-4258-6622</t>
    <phoneticPr fontId="2" type="noConversion"/>
  </si>
  <si>
    <t>010-3186-5115</t>
    <phoneticPr fontId="2" type="noConversion"/>
  </si>
  <si>
    <t>010-3155-8857</t>
    <phoneticPr fontId="2" type="noConversion"/>
  </si>
  <si>
    <t>010-6987-2698</t>
    <phoneticPr fontId="2" type="noConversion"/>
  </si>
  <si>
    <t>010-2268-9444</t>
    <phoneticPr fontId="2" type="noConversion"/>
  </si>
  <si>
    <t>010-9784-4547</t>
    <phoneticPr fontId="2" type="noConversion"/>
  </si>
  <si>
    <t>總點</t>
    <phoneticPr fontId="2" type="noConversion"/>
  </si>
  <si>
    <t>영업부 평균</t>
  </si>
  <si>
    <t>자재부 평균</t>
  </si>
  <si>
    <t>홍보부 평균</t>
  </si>
  <si>
    <t>전체 평균</t>
  </si>
  <si>
    <t>사원 최소</t>
  </si>
  <si>
    <t>대리 최소</t>
  </si>
  <si>
    <t>과장 최소</t>
  </si>
  <si>
    <t>부장 최소</t>
  </si>
  <si>
    <t>전체 최소값</t>
  </si>
  <si>
    <t>서울</t>
    <phoneticPr fontId="2" type="noConversion"/>
  </si>
  <si>
    <t>점수</t>
    <phoneticPr fontId="2" type="noConversion"/>
  </si>
  <si>
    <t>&gt;=90</t>
    <phoneticPr fontId="2" type="noConversion"/>
  </si>
  <si>
    <t>인천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</si>
</sst>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8" formatCode="0.0_);[Red]\(0.0\)"/>
    <numFmt numFmtId="179" formatCode="@&quot;%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E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179" fontId="8" fillId="3" borderId="6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1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층 기준인원 및 이용요금</a:t>
            </a:r>
            <a:endParaRPr lang="ko-KR" altLang="en-US">
              <a:solidFill>
                <a:srgbClr val="FFFF00"/>
              </a:solidFill>
              <a:latin typeface="궁서체" panose="02030609000101010101" pitchFamily="17" charset="-127"/>
              <a:ea typeface="궁서체" panose="02030609000101010101" pitchFamily="17" charset="-127"/>
            </a:endParaRP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기준인원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차트작업!$C$4:$C$8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A-4365-B67C-C235D5110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41040944"/>
        <c:axId val="1241054384"/>
      </c:barChart>
      <c:lineChart>
        <c:grouping val="standar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  <c:majorUnit val="40000"/>
      </c:valAx>
      <c:valAx>
        <c:axId val="1241054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1040944"/>
        <c:crosses val="max"/>
        <c:crossBetween val="between"/>
        <c:majorUnit val="2"/>
      </c:valAx>
      <c:catAx>
        <c:axId val="1241040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410543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회계" textlink="">
      <xdr:nvSpPr>
        <xdr:cNvPr id="2" name="사각형: 빗면 1">
          <a:extLst>
            <a:ext uri="{FF2B5EF4-FFF2-40B4-BE49-F238E27FC236}">
              <a16:creationId xmlns:a16="http://schemas.microsoft.com/office/drawing/2014/main" id="{3D642B4C-7189-F585-2B91-F1437E0117F3}"/>
            </a:ext>
          </a:extLst>
        </xdr:cNvPr>
        <xdr:cNvSpPr/>
      </xdr:nvSpPr>
      <xdr:spPr>
        <a:xfrm>
          <a:off x="4069080" y="1371600"/>
          <a:ext cx="1341120" cy="441960"/>
        </a:xfrm>
        <a:prstGeom prst="beve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23FD6DB-6668-4A3D-85F8-06BDEA330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FC6F-FBF1-4172-B44D-0D6A0433F82E}">
  <dimension ref="A1:F10"/>
  <sheetViews>
    <sheetView workbookViewId="0">
      <selection activeCell="F11" sqref="F11"/>
    </sheetView>
  </sheetViews>
  <sheetFormatPr defaultRowHeight="17.399999999999999" x14ac:dyDescent="0.4"/>
  <cols>
    <col min="3" max="3" width="9.296875" bestFit="1" customWidth="1"/>
    <col min="6" max="6" width="13.8984375" bestFit="1" customWidth="1"/>
  </cols>
  <sheetData>
    <row r="1" spans="1:6" x14ac:dyDescent="0.4">
      <c r="A1" t="s">
        <v>0</v>
      </c>
    </row>
    <row r="3" spans="1:6" x14ac:dyDescent="0.4">
      <c r="A3" s="1" t="s">
        <v>207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4">
      <c r="A4" s="1" t="s">
        <v>213</v>
      </c>
      <c r="B4" s="1" t="s">
        <v>220</v>
      </c>
      <c r="C4" s="1" t="s">
        <v>222</v>
      </c>
      <c r="D4" s="1" t="s">
        <v>229</v>
      </c>
      <c r="E4" s="1" t="s">
        <v>236</v>
      </c>
      <c r="F4" s="1" t="s">
        <v>242</v>
      </c>
    </row>
    <row r="5" spans="1:6" x14ac:dyDescent="0.4">
      <c r="A5" s="1" t="s">
        <v>214</v>
      </c>
      <c r="B5" s="1" t="s">
        <v>221</v>
      </c>
      <c r="C5" s="1" t="s">
        <v>223</v>
      </c>
      <c r="D5" s="1" t="s">
        <v>230</v>
      </c>
      <c r="E5" s="1" t="s">
        <v>237</v>
      </c>
      <c r="F5" s="1" t="s">
        <v>243</v>
      </c>
    </row>
    <row r="6" spans="1:6" x14ac:dyDescent="0.4">
      <c r="A6" s="1" t="s">
        <v>215</v>
      </c>
      <c r="B6" s="1" t="s">
        <v>220</v>
      </c>
      <c r="C6" s="1" t="s">
        <v>224</v>
      </c>
      <c r="D6" s="1" t="s">
        <v>231</v>
      </c>
      <c r="E6" s="1" t="s">
        <v>238</v>
      </c>
      <c r="F6" s="1" t="s">
        <v>245</v>
      </c>
    </row>
    <row r="7" spans="1:6" x14ac:dyDescent="0.4">
      <c r="A7" s="1" t="s">
        <v>216</v>
      </c>
      <c r="B7" s="1" t="s">
        <v>221</v>
      </c>
      <c r="C7" s="1" t="s">
        <v>225</v>
      </c>
      <c r="D7" s="1" t="s">
        <v>232</v>
      </c>
      <c r="E7" s="1" t="s">
        <v>239</v>
      </c>
      <c r="F7" s="1" t="s">
        <v>244</v>
      </c>
    </row>
    <row r="8" spans="1:6" x14ac:dyDescent="0.4">
      <c r="A8" s="1" t="s">
        <v>217</v>
      </c>
      <c r="B8" s="1" t="s">
        <v>220</v>
      </c>
      <c r="C8" s="1" t="s">
        <v>226</v>
      </c>
      <c r="D8" s="1" t="s">
        <v>233</v>
      </c>
      <c r="E8" s="1" t="s">
        <v>240</v>
      </c>
      <c r="F8" s="1" t="s">
        <v>246</v>
      </c>
    </row>
    <row r="9" spans="1:6" x14ac:dyDescent="0.4">
      <c r="A9" s="1" t="s">
        <v>218</v>
      </c>
      <c r="B9" s="1" t="s">
        <v>221</v>
      </c>
      <c r="C9" s="1" t="s">
        <v>228</v>
      </c>
      <c r="D9" s="1" t="s">
        <v>234</v>
      </c>
      <c r="E9" s="1" t="s">
        <v>236</v>
      </c>
      <c r="F9" s="1" t="s">
        <v>247</v>
      </c>
    </row>
    <row r="10" spans="1:6" x14ac:dyDescent="0.4">
      <c r="A10" s="1" t="s">
        <v>219</v>
      </c>
      <c r="B10" s="1" t="s">
        <v>220</v>
      </c>
      <c r="C10" s="1" t="s">
        <v>227</v>
      </c>
      <c r="D10" s="1" t="s">
        <v>235</v>
      </c>
      <c r="E10" s="1" t="s">
        <v>241</v>
      </c>
      <c r="F10" s="1" t="s">
        <v>248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ACB-B965-428E-9E92-19BC28142926}">
  <dimension ref="A1:H16"/>
  <sheetViews>
    <sheetView workbookViewId="0">
      <selection activeCell="J6" sqref="J6"/>
    </sheetView>
  </sheetViews>
  <sheetFormatPr defaultRowHeight="17.399999999999999" x14ac:dyDescent="0.4"/>
  <cols>
    <col min="1" max="1" width="9.5" customWidth="1"/>
    <col min="5" max="7" width="9.69921875" customWidth="1"/>
  </cols>
  <sheetData>
    <row r="1" spans="1:8" x14ac:dyDescent="0.4">
      <c r="D1" s="5" t="s">
        <v>1</v>
      </c>
    </row>
    <row r="3" spans="1:8" x14ac:dyDescent="0.4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/>
      <c r="G3" s="18"/>
      <c r="H3" s="18" t="s">
        <v>249</v>
      </c>
    </row>
    <row r="4" spans="1:8" x14ac:dyDescent="0.4">
      <c r="A4" s="18"/>
      <c r="B4" s="18"/>
      <c r="C4" s="18"/>
      <c r="D4" s="18"/>
      <c r="E4" s="27" t="s">
        <v>8</v>
      </c>
      <c r="F4" s="27" t="s">
        <v>9</v>
      </c>
      <c r="G4" s="27" t="s">
        <v>10</v>
      </c>
      <c r="H4" s="18"/>
    </row>
    <row r="5" spans="1:8" x14ac:dyDescent="0.4">
      <c r="A5" s="19">
        <v>23010501</v>
      </c>
      <c r="B5" s="19" t="s">
        <v>11</v>
      </c>
      <c r="C5" s="19">
        <v>46</v>
      </c>
      <c r="D5" s="19">
        <v>24</v>
      </c>
      <c r="E5" s="19"/>
      <c r="F5" s="19"/>
      <c r="G5" s="19">
        <v>20</v>
      </c>
      <c r="H5" s="19">
        <v>90</v>
      </c>
    </row>
    <row r="6" spans="1:8" x14ac:dyDescent="0.4">
      <c r="A6" s="19">
        <v>23010502</v>
      </c>
      <c r="B6" s="19" t="s">
        <v>12</v>
      </c>
      <c r="C6" s="19">
        <v>38</v>
      </c>
      <c r="D6" s="19">
        <v>20</v>
      </c>
      <c r="E6" s="19">
        <v>5</v>
      </c>
      <c r="F6" s="19"/>
      <c r="G6" s="19"/>
      <c r="H6" s="19">
        <v>63</v>
      </c>
    </row>
    <row r="7" spans="1:8" x14ac:dyDescent="0.4">
      <c r="A7" s="19">
        <v>23010503</v>
      </c>
      <c r="B7" s="19" t="s">
        <v>13</v>
      </c>
      <c r="C7" s="19">
        <v>49</v>
      </c>
      <c r="D7" s="19">
        <v>30</v>
      </c>
      <c r="E7" s="19"/>
      <c r="F7" s="19">
        <v>15</v>
      </c>
      <c r="G7" s="19"/>
      <c r="H7" s="19">
        <v>94</v>
      </c>
    </row>
    <row r="8" spans="1:8" x14ac:dyDescent="0.4">
      <c r="A8" s="19">
        <v>23010504</v>
      </c>
      <c r="B8" s="19" t="s">
        <v>14</v>
      </c>
      <c r="C8" s="19">
        <v>24</v>
      </c>
      <c r="D8" s="19">
        <v>18</v>
      </c>
      <c r="E8" s="19"/>
      <c r="F8" s="19"/>
      <c r="G8" s="19">
        <v>20</v>
      </c>
      <c r="H8" s="19">
        <v>62</v>
      </c>
    </row>
    <row r="9" spans="1:8" x14ac:dyDescent="0.4">
      <c r="A9" s="19">
        <v>23010505</v>
      </c>
      <c r="B9" s="19" t="s">
        <v>15</v>
      </c>
      <c r="C9" s="19">
        <v>35</v>
      </c>
      <c r="D9" s="19">
        <v>25</v>
      </c>
      <c r="E9" s="19"/>
      <c r="F9" s="19"/>
      <c r="G9" s="19">
        <v>20</v>
      </c>
      <c r="H9" s="19">
        <v>80</v>
      </c>
    </row>
    <row r="10" spans="1:8" x14ac:dyDescent="0.4">
      <c r="A10" s="19">
        <v>23010506</v>
      </c>
      <c r="B10" s="19" t="s">
        <v>16</v>
      </c>
      <c r="C10" s="19">
        <v>33</v>
      </c>
      <c r="D10" s="19">
        <v>22</v>
      </c>
      <c r="E10" s="19"/>
      <c r="F10" s="19"/>
      <c r="G10" s="19">
        <v>20</v>
      </c>
      <c r="H10" s="19">
        <v>75</v>
      </c>
    </row>
    <row r="11" spans="1:8" x14ac:dyDescent="0.4">
      <c r="A11" s="19">
        <v>23010507</v>
      </c>
      <c r="B11" s="19" t="s">
        <v>17</v>
      </c>
      <c r="C11" s="19">
        <v>48</v>
      </c>
      <c r="D11" s="19">
        <v>29</v>
      </c>
      <c r="E11" s="19"/>
      <c r="F11" s="19">
        <v>15</v>
      </c>
      <c r="G11" s="19"/>
      <c r="H11" s="19">
        <v>92</v>
      </c>
    </row>
    <row r="12" spans="1:8" x14ac:dyDescent="0.4">
      <c r="A12" s="19">
        <v>23010508</v>
      </c>
      <c r="B12" s="19" t="s">
        <v>18</v>
      </c>
      <c r="C12" s="19">
        <v>42</v>
      </c>
      <c r="D12" s="19">
        <v>23</v>
      </c>
      <c r="E12" s="19"/>
      <c r="F12" s="19"/>
      <c r="G12" s="19">
        <v>20</v>
      </c>
      <c r="H12" s="19">
        <v>85</v>
      </c>
    </row>
    <row r="13" spans="1:8" x14ac:dyDescent="0.4">
      <c r="A13" s="19">
        <v>23010509</v>
      </c>
      <c r="B13" s="19" t="s">
        <v>19</v>
      </c>
      <c r="C13" s="19">
        <v>31</v>
      </c>
      <c r="D13" s="19">
        <v>17</v>
      </c>
      <c r="E13" s="19">
        <v>10</v>
      </c>
      <c r="F13" s="19"/>
      <c r="G13" s="19"/>
      <c r="H13" s="19">
        <v>58</v>
      </c>
    </row>
    <row r="14" spans="1:8" x14ac:dyDescent="0.4">
      <c r="A14" s="19">
        <v>23010510</v>
      </c>
      <c r="B14" s="19" t="s">
        <v>20</v>
      </c>
      <c r="C14" s="19">
        <v>40</v>
      </c>
      <c r="D14" s="19">
        <v>21</v>
      </c>
      <c r="E14" s="19"/>
      <c r="F14" s="19"/>
      <c r="G14" s="19">
        <v>20</v>
      </c>
      <c r="H14" s="19">
        <v>81</v>
      </c>
    </row>
    <row r="15" spans="1:8" x14ac:dyDescent="0.4">
      <c r="A15" s="19">
        <v>23010511</v>
      </c>
      <c r="B15" s="19" t="s">
        <v>21</v>
      </c>
      <c r="C15" s="19">
        <v>39</v>
      </c>
      <c r="D15" s="19">
        <v>19</v>
      </c>
      <c r="E15" s="19"/>
      <c r="F15" s="19">
        <v>15</v>
      </c>
      <c r="G15" s="19"/>
      <c r="H15" s="19">
        <v>73</v>
      </c>
    </row>
    <row r="16" spans="1:8" x14ac:dyDescent="0.4">
      <c r="A16" s="19">
        <v>23010512</v>
      </c>
      <c r="B16" s="19" t="s">
        <v>22</v>
      </c>
      <c r="C16" s="19">
        <v>30</v>
      </c>
      <c r="D16" s="19">
        <v>26</v>
      </c>
      <c r="E16" s="19"/>
      <c r="F16" s="19"/>
      <c r="G16" s="19">
        <v>20</v>
      </c>
      <c r="H16" s="19">
        <v>76</v>
      </c>
    </row>
  </sheetData>
  <mergeCells count="6">
    <mergeCell ref="A3:A4"/>
    <mergeCell ref="B3:B4"/>
    <mergeCell ref="C3:C4"/>
    <mergeCell ref="D3:D4"/>
    <mergeCell ref="E3:G3"/>
    <mergeCell ref="H3:H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572B-2FFA-4B94-B1D4-1AB80BDCFD35}">
  <dimension ref="A1:G16"/>
  <sheetViews>
    <sheetView workbookViewId="0">
      <selection activeCell="A4" sqref="A4:G16"/>
    </sheetView>
  </sheetViews>
  <sheetFormatPr defaultRowHeight="17.399999999999999" x14ac:dyDescent="0.4"/>
  <cols>
    <col min="5" max="6" width="10.59765625" bestFit="1" customWidth="1"/>
    <col min="7" max="7" width="11.69921875" bestFit="1" customWidth="1"/>
  </cols>
  <sheetData>
    <row r="1" spans="1:7" ht="21" x14ac:dyDescent="0.4">
      <c r="A1" s="11" t="s">
        <v>23</v>
      </c>
      <c r="B1" s="11"/>
      <c r="C1" s="11"/>
      <c r="D1" s="11"/>
      <c r="E1" s="11"/>
      <c r="F1" s="11"/>
      <c r="G1" s="11"/>
    </row>
    <row r="3" spans="1:7" x14ac:dyDescent="0.4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</row>
    <row r="4" spans="1:7" x14ac:dyDescent="0.4">
      <c r="A4" s="2" t="s">
        <v>31</v>
      </c>
      <c r="B4" s="2" t="s">
        <v>32</v>
      </c>
      <c r="C4" s="2" t="s">
        <v>33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4">
      <c r="A5" s="2" t="s">
        <v>34</v>
      </c>
      <c r="B5" s="2" t="s">
        <v>32</v>
      </c>
      <c r="C5" s="2" t="s">
        <v>35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4">
      <c r="A6" s="2" t="s">
        <v>36</v>
      </c>
      <c r="B6" s="2" t="s">
        <v>32</v>
      </c>
      <c r="C6" s="2" t="s">
        <v>37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4">
      <c r="A7" s="2" t="s">
        <v>38</v>
      </c>
      <c r="B7" s="2" t="s">
        <v>32</v>
      </c>
      <c r="C7" s="2" t="s">
        <v>39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4">
      <c r="A8" s="2" t="s">
        <v>40</v>
      </c>
      <c r="B8" s="2" t="s">
        <v>41</v>
      </c>
      <c r="C8" s="2" t="s">
        <v>33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4">
      <c r="A9" s="2" t="s">
        <v>42</v>
      </c>
      <c r="B9" s="2" t="s">
        <v>41</v>
      </c>
      <c r="C9" s="2" t="s">
        <v>35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4">
      <c r="A10" s="2" t="s">
        <v>43</v>
      </c>
      <c r="B10" s="2" t="s">
        <v>41</v>
      </c>
      <c r="C10" s="2" t="s">
        <v>37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4">
      <c r="A11" s="2" t="s">
        <v>44</v>
      </c>
      <c r="B11" s="2" t="s">
        <v>41</v>
      </c>
      <c r="C11" s="2" t="s">
        <v>37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4">
      <c r="A12" s="2" t="s">
        <v>45</v>
      </c>
      <c r="B12" s="2" t="s">
        <v>41</v>
      </c>
      <c r="C12" s="2" t="s">
        <v>39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4">
      <c r="A13" s="2" t="s">
        <v>46</v>
      </c>
      <c r="B13" s="2" t="s">
        <v>47</v>
      </c>
      <c r="C13" s="2" t="s">
        <v>33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4">
      <c r="A14" s="2" t="s">
        <v>48</v>
      </c>
      <c r="B14" s="2" t="s">
        <v>47</v>
      </c>
      <c r="C14" s="2" t="s">
        <v>35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4">
      <c r="A15" s="2" t="s">
        <v>49</v>
      </c>
      <c r="B15" s="2" t="s">
        <v>47</v>
      </c>
      <c r="C15" s="2" t="s">
        <v>37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4">
      <c r="A16" s="2" t="s">
        <v>50</v>
      </c>
      <c r="B16" s="2" t="s">
        <v>47</v>
      </c>
      <c r="C16" s="2" t="s">
        <v>37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conditionalFormatting sqref="A4:G16">
    <cfRule type="expression" dxfId="0" priority="1">
      <formula>OR($C4="사원", $F4&gt;=1000000)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4CA-10DF-4627-941C-52A5A97B1D0A}">
  <dimension ref="A1:K39"/>
  <sheetViews>
    <sheetView topLeftCell="A20" workbookViewId="0">
      <selection activeCell="G34" sqref="G34"/>
    </sheetView>
  </sheetViews>
  <sheetFormatPr defaultRowHeight="17.399999999999999" x14ac:dyDescent="0.4"/>
  <cols>
    <col min="1" max="1" width="8.796875" bestFit="1" customWidth="1"/>
    <col min="2" max="2" width="8.69921875" customWidth="1"/>
    <col min="5" max="5" width="11.09765625" bestFit="1" customWidth="1"/>
    <col min="11" max="11" width="10.796875" bestFit="1" customWidth="1"/>
  </cols>
  <sheetData>
    <row r="1" spans="1:11" x14ac:dyDescent="0.4">
      <c r="A1" s="4" t="s">
        <v>51</v>
      </c>
      <c r="B1" s="5" t="s">
        <v>52</v>
      </c>
      <c r="G1" s="6" t="s">
        <v>53</v>
      </c>
      <c r="H1" s="5" t="s">
        <v>54</v>
      </c>
    </row>
    <row r="2" spans="1:11" x14ac:dyDescent="0.4">
      <c r="A2" s="2" t="s">
        <v>55</v>
      </c>
      <c r="B2" s="2" t="s">
        <v>56</v>
      </c>
      <c r="C2" s="2" t="s">
        <v>57</v>
      </c>
      <c r="D2" s="2" t="s">
        <v>58</v>
      </c>
      <c r="E2" s="7" t="s">
        <v>59</v>
      </c>
      <c r="G2" s="2" t="s">
        <v>60</v>
      </c>
      <c r="H2" s="2" t="s">
        <v>61</v>
      </c>
      <c r="I2" s="2" t="s">
        <v>62</v>
      </c>
      <c r="J2" s="2" t="s">
        <v>63</v>
      </c>
      <c r="K2" s="7" t="s">
        <v>64</v>
      </c>
    </row>
    <row r="3" spans="1:11" x14ac:dyDescent="0.4">
      <c r="A3" s="2" t="s">
        <v>65</v>
      </c>
      <c r="B3" s="2" t="s">
        <v>66</v>
      </c>
      <c r="C3" s="3">
        <v>2500</v>
      </c>
      <c r="D3" s="2" t="s">
        <v>67</v>
      </c>
      <c r="E3" s="8">
        <f>DATE(2000+LEFT(A3, 2), MID(A3, 3, 2), MID(A3, 5, 2))</f>
        <v>45010</v>
      </c>
      <c r="G3" s="2">
        <v>375001</v>
      </c>
      <c r="H3" s="2" t="s">
        <v>68</v>
      </c>
      <c r="I3" s="2" t="s">
        <v>69</v>
      </c>
      <c r="J3" s="2">
        <v>75</v>
      </c>
      <c r="K3" s="9" t="str">
        <f>COUNTBLANK(I3:I12) / COUNTA(G3:G12) *100 &amp;"%"</f>
        <v>30%</v>
      </c>
    </row>
    <row r="4" spans="1:11" x14ac:dyDescent="0.4">
      <c r="A4" s="2" t="s">
        <v>70</v>
      </c>
      <c r="B4" s="2" t="s">
        <v>71</v>
      </c>
      <c r="C4" s="3">
        <v>3000</v>
      </c>
      <c r="D4" s="2" t="s">
        <v>72</v>
      </c>
      <c r="E4" s="8">
        <f t="shared" ref="E4:E12" si="0">DATE(2000+LEFT(A4, 2), MID(A4, 3, 2), MID(A4, 5, 2))</f>
        <v>45025</v>
      </c>
      <c r="G4" s="2">
        <v>375002</v>
      </c>
      <c r="H4" s="2" t="s">
        <v>73</v>
      </c>
      <c r="I4" s="2"/>
      <c r="J4" s="2">
        <v>0</v>
      </c>
    </row>
    <row r="5" spans="1:11" x14ac:dyDescent="0.4">
      <c r="A5" s="2" t="s">
        <v>74</v>
      </c>
      <c r="B5" s="2" t="s">
        <v>75</v>
      </c>
      <c r="C5" s="3">
        <v>5000</v>
      </c>
      <c r="D5" s="2" t="s">
        <v>76</v>
      </c>
      <c r="E5" s="8">
        <f t="shared" si="0"/>
        <v>45029</v>
      </c>
      <c r="G5" s="2">
        <v>375004</v>
      </c>
      <c r="H5" s="2" t="s">
        <v>73</v>
      </c>
      <c r="I5" s="2" t="s">
        <v>69</v>
      </c>
      <c r="J5" s="2">
        <v>64</v>
      </c>
    </row>
    <row r="6" spans="1:11" x14ac:dyDescent="0.4">
      <c r="A6" s="2" t="s">
        <v>77</v>
      </c>
      <c r="B6" s="2" t="s">
        <v>78</v>
      </c>
      <c r="C6" s="3">
        <v>4000</v>
      </c>
      <c r="D6" s="2" t="s">
        <v>79</v>
      </c>
      <c r="E6" s="8">
        <f t="shared" si="0"/>
        <v>45038</v>
      </c>
      <c r="G6" s="2">
        <v>375013</v>
      </c>
      <c r="H6" s="2" t="s">
        <v>73</v>
      </c>
      <c r="I6" s="2" t="s">
        <v>69</v>
      </c>
      <c r="J6" s="2">
        <v>88</v>
      </c>
    </row>
    <row r="7" spans="1:11" x14ac:dyDescent="0.4">
      <c r="A7" s="2" t="s">
        <v>80</v>
      </c>
      <c r="B7" s="2" t="s">
        <v>81</v>
      </c>
      <c r="C7" s="3">
        <v>2000</v>
      </c>
      <c r="D7" s="2" t="s">
        <v>82</v>
      </c>
      <c r="E7" s="8">
        <f t="shared" si="0"/>
        <v>45046</v>
      </c>
      <c r="G7" s="2">
        <v>375024</v>
      </c>
      <c r="H7" s="2" t="s">
        <v>68</v>
      </c>
      <c r="I7" s="2" t="s">
        <v>69</v>
      </c>
      <c r="J7" s="2">
        <v>51</v>
      </c>
    </row>
    <row r="8" spans="1:11" x14ac:dyDescent="0.4">
      <c r="A8" s="2" t="s">
        <v>83</v>
      </c>
      <c r="B8" s="2" t="s">
        <v>84</v>
      </c>
      <c r="C8" s="3">
        <v>1500</v>
      </c>
      <c r="D8" s="2" t="s">
        <v>85</v>
      </c>
      <c r="E8" s="8">
        <f t="shared" si="0"/>
        <v>45049</v>
      </c>
      <c r="G8" s="2">
        <v>375033</v>
      </c>
      <c r="H8" s="2" t="s">
        <v>73</v>
      </c>
      <c r="I8" s="2"/>
      <c r="J8" s="2">
        <v>0</v>
      </c>
    </row>
    <row r="9" spans="1:11" x14ac:dyDescent="0.4">
      <c r="A9" s="2" t="s">
        <v>86</v>
      </c>
      <c r="B9" s="2" t="s">
        <v>87</v>
      </c>
      <c r="C9" s="3">
        <v>5000</v>
      </c>
      <c r="D9" s="2" t="s">
        <v>88</v>
      </c>
      <c r="E9" s="8">
        <f t="shared" si="0"/>
        <v>45056</v>
      </c>
      <c r="G9" s="2">
        <v>375038</v>
      </c>
      <c r="H9" s="2" t="s">
        <v>68</v>
      </c>
      <c r="I9" s="2" t="s">
        <v>69</v>
      </c>
      <c r="J9" s="2">
        <v>92</v>
      </c>
    </row>
    <row r="10" spans="1:11" x14ac:dyDescent="0.4">
      <c r="A10" s="2" t="s">
        <v>89</v>
      </c>
      <c r="B10" s="2" t="s">
        <v>90</v>
      </c>
      <c r="C10" s="3">
        <v>6500</v>
      </c>
      <c r="D10" s="2" t="s">
        <v>91</v>
      </c>
      <c r="E10" s="8">
        <f t="shared" si="0"/>
        <v>45058</v>
      </c>
      <c r="G10" s="2">
        <v>375042</v>
      </c>
      <c r="H10" s="2" t="s">
        <v>73</v>
      </c>
      <c r="I10" s="2"/>
      <c r="J10" s="2">
        <v>0</v>
      </c>
    </row>
    <row r="11" spans="1:11" x14ac:dyDescent="0.4">
      <c r="A11" s="2" t="s">
        <v>92</v>
      </c>
      <c r="B11" s="2" t="s">
        <v>93</v>
      </c>
      <c r="C11" s="3">
        <v>4500</v>
      </c>
      <c r="D11" s="2" t="s">
        <v>94</v>
      </c>
      <c r="E11" s="8">
        <f t="shared" si="0"/>
        <v>45064</v>
      </c>
      <c r="G11" s="2">
        <v>375046</v>
      </c>
      <c r="H11" s="2" t="s">
        <v>68</v>
      </c>
      <c r="I11" s="2" t="s">
        <v>69</v>
      </c>
      <c r="J11" s="2">
        <v>67</v>
      </c>
    </row>
    <row r="12" spans="1:11" x14ac:dyDescent="0.4">
      <c r="A12" s="2" t="s">
        <v>95</v>
      </c>
      <c r="B12" s="2" t="s">
        <v>96</v>
      </c>
      <c r="C12" s="3">
        <v>6000</v>
      </c>
      <c r="D12" s="2" t="s">
        <v>97</v>
      </c>
      <c r="E12" s="8">
        <f t="shared" si="0"/>
        <v>45070</v>
      </c>
      <c r="G12" s="2">
        <v>375049</v>
      </c>
      <c r="H12" s="2" t="s">
        <v>68</v>
      </c>
      <c r="I12" s="2" t="s">
        <v>69</v>
      </c>
      <c r="J12" s="2">
        <v>86</v>
      </c>
    </row>
    <row r="14" spans="1:11" x14ac:dyDescent="0.4">
      <c r="A14" s="6" t="s">
        <v>98</v>
      </c>
      <c r="B14" s="5" t="s">
        <v>99</v>
      </c>
      <c r="G14" s="6" t="s">
        <v>100</v>
      </c>
      <c r="H14" s="5" t="s">
        <v>101</v>
      </c>
    </row>
    <row r="15" spans="1:11" x14ac:dyDescent="0.4">
      <c r="A15" s="2" t="s">
        <v>102</v>
      </c>
      <c r="B15" s="2" t="s">
        <v>103</v>
      </c>
      <c r="C15" s="2" t="s">
        <v>104</v>
      </c>
      <c r="G15" s="2" t="s">
        <v>105</v>
      </c>
      <c r="H15" s="2" t="s">
        <v>55</v>
      </c>
      <c r="I15" s="2" t="s">
        <v>106</v>
      </c>
      <c r="J15" s="2" t="s">
        <v>107</v>
      </c>
      <c r="K15" s="7" t="s">
        <v>108</v>
      </c>
    </row>
    <row r="16" spans="1:11" x14ac:dyDescent="0.4">
      <c r="A16" s="2">
        <v>1025</v>
      </c>
      <c r="B16" s="2" t="s">
        <v>109</v>
      </c>
      <c r="C16" s="2">
        <v>75</v>
      </c>
      <c r="G16" s="2">
        <v>1</v>
      </c>
      <c r="H16" s="2" t="s">
        <v>110</v>
      </c>
      <c r="I16" s="2">
        <v>100</v>
      </c>
      <c r="J16" s="2">
        <v>91</v>
      </c>
      <c r="K16" s="3">
        <f>J16*HLOOKUP(RIGHT(H16, 1), $H$26:$K$27, 2, 0)</f>
        <v>1365000</v>
      </c>
    </row>
    <row r="17" spans="1:11" x14ac:dyDescent="0.4">
      <c r="A17" s="2">
        <v>1201</v>
      </c>
      <c r="B17" s="2" t="s">
        <v>111</v>
      </c>
      <c r="C17" s="2">
        <v>83</v>
      </c>
      <c r="G17" s="2">
        <v>2</v>
      </c>
      <c r="H17" s="2" t="s">
        <v>112</v>
      </c>
      <c r="I17" s="2">
        <v>150</v>
      </c>
      <c r="J17" s="2">
        <v>133</v>
      </c>
      <c r="K17" s="3">
        <f t="shared" ref="K17:K23" si="1">J17*HLOOKUP(RIGHT(H17, 1), $H$26:$K$27, 2, 0)</f>
        <v>1330000</v>
      </c>
    </row>
    <row r="18" spans="1:11" x14ac:dyDescent="0.4">
      <c r="A18" s="2">
        <v>1226</v>
      </c>
      <c r="B18" s="2" t="s">
        <v>113</v>
      </c>
      <c r="C18" s="2">
        <v>88</v>
      </c>
      <c r="G18" s="2">
        <v>3</v>
      </c>
      <c r="H18" s="2" t="s">
        <v>114</v>
      </c>
      <c r="I18" s="2">
        <v>120</v>
      </c>
      <c r="J18" s="2">
        <v>119</v>
      </c>
      <c r="K18" s="3">
        <f t="shared" si="1"/>
        <v>1428000</v>
      </c>
    </row>
    <row r="19" spans="1:11" x14ac:dyDescent="0.4">
      <c r="A19" s="2">
        <v>1325</v>
      </c>
      <c r="B19" s="2" t="s">
        <v>115</v>
      </c>
      <c r="C19" s="2">
        <v>92</v>
      </c>
      <c r="G19" s="2">
        <v>4</v>
      </c>
      <c r="H19" s="2" t="s">
        <v>116</v>
      </c>
      <c r="I19" s="2">
        <v>100</v>
      </c>
      <c r="J19" s="2">
        <v>86</v>
      </c>
      <c r="K19" s="3">
        <f t="shared" si="1"/>
        <v>1720000</v>
      </c>
    </row>
    <row r="20" spans="1:11" x14ac:dyDescent="0.4">
      <c r="A20" s="2">
        <v>1388</v>
      </c>
      <c r="B20" s="2" t="s">
        <v>109</v>
      </c>
      <c r="C20" s="2">
        <v>95</v>
      </c>
      <c r="G20" s="2">
        <v>5</v>
      </c>
      <c r="H20" s="2" t="s">
        <v>117</v>
      </c>
      <c r="I20" s="2">
        <v>80</v>
      </c>
      <c r="J20" s="2">
        <v>78</v>
      </c>
      <c r="K20" s="3">
        <f t="shared" si="1"/>
        <v>1170000</v>
      </c>
    </row>
    <row r="21" spans="1:11" x14ac:dyDescent="0.4">
      <c r="A21" s="2">
        <v>1395</v>
      </c>
      <c r="B21" s="2" t="s">
        <v>115</v>
      </c>
      <c r="C21" s="2">
        <v>76</v>
      </c>
      <c r="G21" s="2">
        <v>6</v>
      </c>
      <c r="H21" s="2" t="s">
        <v>118</v>
      </c>
      <c r="I21" s="2">
        <v>90</v>
      </c>
      <c r="J21" s="2">
        <v>59</v>
      </c>
      <c r="K21" s="3">
        <f t="shared" si="1"/>
        <v>590000</v>
      </c>
    </row>
    <row r="22" spans="1:11" x14ac:dyDescent="0.4">
      <c r="A22" s="2">
        <v>1438</v>
      </c>
      <c r="B22" s="2" t="s">
        <v>119</v>
      </c>
      <c r="C22" s="2">
        <v>94</v>
      </c>
      <c r="G22" s="2">
        <v>7</v>
      </c>
      <c r="H22" s="2" t="s">
        <v>120</v>
      </c>
      <c r="I22" s="2">
        <v>120</v>
      </c>
      <c r="J22" s="2">
        <v>111</v>
      </c>
      <c r="K22" s="3">
        <f t="shared" si="1"/>
        <v>1332000</v>
      </c>
    </row>
    <row r="23" spans="1:11" x14ac:dyDescent="0.4">
      <c r="A23" s="2">
        <v>1457</v>
      </c>
      <c r="B23" s="2" t="s">
        <v>111</v>
      </c>
      <c r="C23" s="2">
        <v>92</v>
      </c>
      <c r="G23" s="2">
        <v>8</v>
      </c>
      <c r="H23" s="2" t="s">
        <v>121</v>
      </c>
      <c r="I23" s="2">
        <v>100</v>
      </c>
      <c r="J23" s="2">
        <v>82</v>
      </c>
      <c r="K23" s="3">
        <f t="shared" si="1"/>
        <v>1640000</v>
      </c>
    </row>
    <row r="24" spans="1:11" x14ac:dyDescent="0.4">
      <c r="A24" s="2">
        <v>1599</v>
      </c>
      <c r="B24" s="2" t="s">
        <v>119</v>
      </c>
      <c r="C24" s="2">
        <v>88</v>
      </c>
      <c r="D24" s="12" t="s">
        <v>122</v>
      </c>
      <c r="E24" s="13"/>
    </row>
    <row r="25" spans="1:11" x14ac:dyDescent="0.4">
      <c r="A25" s="2">
        <v>1601</v>
      </c>
      <c r="B25" s="2" t="s">
        <v>123</v>
      </c>
      <c r="C25" s="2">
        <v>78</v>
      </c>
      <c r="D25" s="2" t="s">
        <v>210</v>
      </c>
      <c r="E25" s="2" t="s">
        <v>260</v>
      </c>
      <c r="G25" t="s">
        <v>124</v>
      </c>
    </row>
    <row r="26" spans="1:11" x14ac:dyDescent="0.4">
      <c r="A26" s="2">
        <v>1625</v>
      </c>
      <c r="B26" s="2" t="s">
        <v>109</v>
      </c>
      <c r="C26" s="2">
        <v>90</v>
      </c>
      <c r="D26" s="2" t="s">
        <v>259</v>
      </c>
      <c r="E26" s="2" t="s">
        <v>261</v>
      </c>
      <c r="G26" s="2" t="s">
        <v>125</v>
      </c>
      <c r="H26" s="2" t="s">
        <v>126</v>
      </c>
      <c r="I26" s="2" t="s">
        <v>127</v>
      </c>
      <c r="J26" s="2" t="s">
        <v>128</v>
      </c>
      <c r="K26" s="2" t="s">
        <v>129</v>
      </c>
    </row>
    <row r="27" spans="1:11" x14ac:dyDescent="0.4">
      <c r="A27" s="14" t="s">
        <v>130</v>
      </c>
      <c r="B27" s="15"/>
      <c r="C27" s="2">
        <f>ROUND(DAVERAGE(A15:C26, C15, D25:E27), 1)</f>
        <v>92.3</v>
      </c>
      <c r="D27" s="2" t="s">
        <v>262</v>
      </c>
      <c r="E27" s="2" t="s">
        <v>261</v>
      </c>
      <c r="G27" s="2" t="s">
        <v>131</v>
      </c>
      <c r="H27" s="3">
        <v>15000</v>
      </c>
      <c r="I27" s="3">
        <v>10000</v>
      </c>
      <c r="J27" s="3">
        <v>12000</v>
      </c>
      <c r="K27" s="3">
        <v>20000</v>
      </c>
    </row>
    <row r="29" spans="1:11" x14ac:dyDescent="0.4">
      <c r="A29" s="6" t="s">
        <v>132</v>
      </c>
      <c r="B29" s="5" t="s">
        <v>133</v>
      </c>
    </row>
    <row r="30" spans="1:11" x14ac:dyDescent="0.4">
      <c r="A30" s="2" t="s">
        <v>134</v>
      </c>
      <c r="B30" s="2" t="s">
        <v>135</v>
      </c>
      <c r="C30" s="2" t="s">
        <v>136</v>
      </c>
      <c r="D30" s="2" t="s">
        <v>7</v>
      </c>
      <c r="E30" s="7" t="s">
        <v>137</v>
      </c>
    </row>
    <row r="31" spans="1:11" x14ac:dyDescent="0.4">
      <c r="A31" s="2" t="s">
        <v>138</v>
      </c>
      <c r="B31" s="2">
        <v>46</v>
      </c>
      <c r="C31" s="2">
        <v>43</v>
      </c>
      <c r="D31" s="2">
        <v>89</v>
      </c>
      <c r="E31" s="2" t="str">
        <f>IF(D31&gt;=LARGE($D$31:$D$39, 3),"◆", IF(D31&lt;=SMALL($D$31:$D$39, 3), "◇", ""))</f>
        <v/>
      </c>
    </row>
    <row r="32" spans="1:11" x14ac:dyDescent="0.4">
      <c r="A32" s="2" t="s">
        <v>138</v>
      </c>
      <c r="B32" s="2">
        <v>38</v>
      </c>
      <c r="C32" s="2">
        <v>42</v>
      </c>
      <c r="D32" s="2">
        <v>80</v>
      </c>
      <c r="E32" s="2" t="str">
        <f t="shared" ref="E32:E39" si="2">IF(D32&gt;=LARGE($D$31:$D$39, 3),"◆", IF(D32&lt;=SMALL($D$31:$D$39, 3), "◇", ""))</f>
        <v/>
      </c>
    </row>
    <row r="33" spans="1:5" x14ac:dyDescent="0.4">
      <c r="A33" s="2" t="s">
        <v>138</v>
      </c>
      <c r="B33" s="2">
        <v>46</v>
      </c>
      <c r="C33" s="2">
        <v>49</v>
      </c>
      <c r="D33" s="2">
        <v>95</v>
      </c>
      <c r="E33" s="2" t="str">
        <f t="shared" si="2"/>
        <v>◆</v>
      </c>
    </row>
    <row r="34" spans="1:5" x14ac:dyDescent="0.4">
      <c r="A34" s="2" t="s">
        <v>138</v>
      </c>
      <c r="B34" s="2">
        <v>37</v>
      </c>
      <c r="C34" s="2">
        <v>33</v>
      </c>
      <c r="D34" s="2">
        <v>70</v>
      </c>
      <c r="E34" s="2" t="str">
        <f t="shared" si="2"/>
        <v>◇</v>
      </c>
    </row>
    <row r="35" spans="1:5" x14ac:dyDescent="0.4">
      <c r="A35" s="2" t="s">
        <v>138</v>
      </c>
      <c r="B35" s="2">
        <v>38</v>
      </c>
      <c r="C35" s="2">
        <v>35</v>
      </c>
      <c r="D35" s="2">
        <v>73</v>
      </c>
      <c r="E35" s="2" t="str">
        <f t="shared" si="2"/>
        <v>◇</v>
      </c>
    </row>
    <row r="36" spans="1:5" x14ac:dyDescent="0.4">
      <c r="A36" s="2" t="s">
        <v>138</v>
      </c>
      <c r="B36" s="2">
        <v>47</v>
      </c>
      <c r="C36" s="2">
        <v>45</v>
      </c>
      <c r="D36" s="2">
        <v>92</v>
      </c>
      <c r="E36" s="2" t="str">
        <f t="shared" si="2"/>
        <v>◆</v>
      </c>
    </row>
    <row r="37" spans="1:5" x14ac:dyDescent="0.4">
      <c r="A37" s="2" t="s">
        <v>138</v>
      </c>
      <c r="B37" s="2">
        <v>50</v>
      </c>
      <c r="C37" s="2">
        <v>48</v>
      </c>
      <c r="D37" s="2">
        <v>98</v>
      </c>
      <c r="E37" s="2" t="str">
        <f t="shared" si="2"/>
        <v>◆</v>
      </c>
    </row>
    <row r="38" spans="1:5" x14ac:dyDescent="0.4">
      <c r="A38" s="2" t="s">
        <v>138</v>
      </c>
      <c r="B38" s="2">
        <v>39</v>
      </c>
      <c r="C38" s="2">
        <v>32</v>
      </c>
      <c r="D38" s="2">
        <v>71</v>
      </c>
      <c r="E38" s="2" t="str">
        <f t="shared" si="2"/>
        <v>◇</v>
      </c>
    </row>
    <row r="39" spans="1:5" x14ac:dyDescent="0.4">
      <c r="A39" s="2" t="s">
        <v>138</v>
      </c>
      <c r="B39" s="2">
        <v>41</v>
      </c>
      <c r="C39" s="2">
        <v>40</v>
      </c>
      <c r="D39" s="2">
        <v>81</v>
      </c>
      <c r="E39" s="2" t="str">
        <f t="shared" si="2"/>
        <v/>
      </c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9A3-54F3-4B4C-8398-3DB28448A88F}">
  <dimension ref="A1:I25"/>
  <sheetViews>
    <sheetView zoomScale="58" workbookViewId="0">
      <selection activeCell="D20" sqref="D20"/>
    </sheetView>
  </sheetViews>
  <sheetFormatPr defaultRowHeight="17.399999999999999" x14ac:dyDescent="0.4"/>
  <cols>
    <col min="4" max="4" width="10.59765625" bestFit="1" customWidth="1"/>
    <col min="8" max="8" width="10.59765625" customWidth="1"/>
    <col min="9" max="9" width="10.59765625" bestFit="1" customWidth="1"/>
  </cols>
  <sheetData>
    <row r="1" spans="1:9" x14ac:dyDescent="0.4">
      <c r="A1" s="16" t="s">
        <v>139</v>
      </c>
      <c r="B1" s="16"/>
      <c r="C1" s="16"/>
      <c r="D1" s="16"/>
      <c r="F1" s="16" t="s">
        <v>140</v>
      </c>
      <c r="G1" s="16"/>
      <c r="H1" s="16"/>
      <c r="I1" s="16"/>
    </row>
    <row r="2" spans="1:9" x14ac:dyDescent="0.4">
      <c r="A2" s="2" t="s">
        <v>55</v>
      </c>
      <c r="B2" s="2" t="s">
        <v>131</v>
      </c>
      <c r="C2" s="2" t="s">
        <v>107</v>
      </c>
      <c r="D2" s="2" t="s">
        <v>108</v>
      </c>
      <c r="F2" s="2" t="s">
        <v>55</v>
      </c>
      <c r="G2" s="2" t="s">
        <v>131</v>
      </c>
      <c r="H2" s="2" t="s">
        <v>107</v>
      </c>
      <c r="I2" s="2" t="s">
        <v>108</v>
      </c>
    </row>
    <row r="3" spans="1:9" x14ac:dyDescent="0.4">
      <c r="A3" s="2" t="s">
        <v>141</v>
      </c>
      <c r="B3" s="3">
        <v>10000</v>
      </c>
      <c r="C3" s="2">
        <v>120</v>
      </c>
      <c r="D3" s="3">
        <f t="shared" ref="D3:D12" si="0">B3*C3</f>
        <v>1200000</v>
      </c>
      <c r="F3" s="2" t="s">
        <v>141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4">
      <c r="A4" s="2" t="s">
        <v>142</v>
      </c>
      <c r="B4" s="3">
        <v>15000</v>
      </c>
      <c r="C4" s="2">
        <v>83</v>
      </c>
      <c r="D4" s="3">
        <f t="shared" si="0"/>
        <v>1245000</v>
      </c>
      <c r="F4" s="2" t="s">
        <v>142</v>
      </c>
      <c r="G4" s="3">
        <v>15000</v>
      </c>
      <c r="H4" s="2">
        <v>111</v>
      </c>
      <c r="I4" s="3">
        <f t="shared" si="1"/>
        <v>1665000</v>
      </c>
    </row>
    <row r="5" spans="1:9" x14ac:dyDescent="0.4">
      <c r="A5" s="2" t="s">
        <v>143</v>
      </c>
      <c r="B5" s="3">
        <v>18000</v>
      </c>
      <c r="C5" s="2">
        <v>73</v>
      </c>
      <c r="D5" s="3">
        <f t="shared" si="0"/>
        <v>1314000</v>
      </c>
      <c r="F5" s="2" t="s">
        <v>143</v>
      </c>
      <c r="G5" s="3">
        <v>18000</v>
      </c>
      <c r="H5" s="2">
        <v>48</v>
      </c>
      <c r="I5" s="3">
        <f t="shared" si="1"/>
        <v>864000</v>
      </c>
    </row>
    <row r="6" spans="1:9" x14ac:dyDescent="0.4">
      <c r="A6" s="2" t="s">
        <v>144</v>
      </c>
      <c r="B6" s="3">
        <v>20000</v>
      </c>
      <c r="C6" s="2">
        <v>52</v>
      </c>
      <c r="D6" s="3">
        <f t="shared" si="0"/>
        <v>1040000</v>
      </c>
      <c r="F6" s="2" t="s">
        <v>144</v>
      </c>
      <c r="G6" s="3">
        <v>20000</v>
      </c>
      <c r="H6" s="2">
        <v>93</v>
      </c>
      <c r="I6" s="3">
        <f t="shared" si="1"/>
        <v>1860000</v>
      </c>
    </row>
    <row r="7" spans="1:9" x14ac:dyDescent="0.4">
      <c r="A7" s="2" t="s">
        <v>145</v>
      </c>
      <c r="B7" s="3">
        <v>16000</v>
      </c>
      <c r="C7" s="2">
        <v>48</v>
      </c>
      <c r="D7" s="3">
        <f t="shared" si="0"/>
        <v>768000</v>
      </c>
      <c r="F7" s="2" t="s">
        <v>145</v>
      </c>
      <c r="G7" s="3">
        <v>16000</v>
      </c>
      <c r="H7" s="2">
        <v>27</v>
      </c>
      <c r="I7" s="3">
        <f t="shared" si="1"/>
        <v>432000</v>
      </c>
    </row>
    <row r="8" spans="1:9" x14ac:dyDescent="0.4">
      <c r="A8" s="2" t="s">
        <v>146</v>
      </c>
      <c r="B8" s="3">
        <v>22000</v>
      </c>
      <c r="C8" s="2">
        <v>93</v>
      </c>
      <c r="D8" s="3">
        <f t="shared" si="0"/>
        <v>2046000</v>
      </c>
      <c r="F8" s="2" t="s">
        <v>146</v>
      </c>
      <c r="G8" s="3">
        <v>22000</v>
      </c>
      <c r="H8" s="2">
        <v>86</v>
      </c>
      <c r="I8" s="3">
        <f t="shared" si="1"/>
        <v>1892000</v>
      </c>
    </row>
    <row r="9" spans="1:9" x14ac:dyDescent="0.4">
      <c r="A9" s="2" t="s">
        <v>147</v>
      </c>
      <c r="B9" s="3">
        <v>24000</v>
      </c>
      <c r="C9" s="2">
        <v>27</v>
      </c>
      <c r="D9" s="3">
        <f t="shared" si="0"/>
        <v>648000</v>
      </c>
      <c r="F9" s="2" t="s">
        <v>147</v>
      </c>
      <c r="G9" s="3">
        <v>24000</v>
      </c>
      <c r="H9" s="2">
        <v>57</v>
      </c>
      <c r="I9" s="3">
        <f t="shared" si="1"/>
        <v>1368000</v>
      </c>
    </row>
    <row r="10" spans="1:9" x14ac:dyDescent="0.4">
      <c r="A10" s="2" t="s">
        <v>148</v>
      </c>
      <c r="B10" s="3">
        <v>25000</v>
      </c>
      <c r="C10" s="2">
        <v>86</v>
      </c>
      <c r="D10" s="3">
        <f t="shared" si="0"/>
        <v>2150000</v>
      </c>
      <c r="F10" s="2" t="s">
        <v>148</v>
      </c>
      <c r="G10" s="3">
        <v>25000</v>
      </c>
      <c r="H10" s="2">
        <v>23</v>
      </c>
      <c r="I10" s="3">
        <f t="shared" si="1"/>
        <v>575000</v>
      </c>
    </row>
    <row r="11" spans="1:9" x14ac:dyDescent="0.4">
      <c r="A11" s="2" t="s">
        <v>149</v>
      </c>
      <c r="B11" s="3">
        <v>27000</v>
      </c>
      <c r="C11" s="2">
        <v>43</v>
      </c>
      <c r="D11" s="3">
        <f t="shared" si="0"/>
        <v>1161000</v>
      </c>
      <c r="F11" s="2" t="s">
        <v>149</v>
      </c>
      <c r="G11" s="3">
        <v>27000</v>
      </c>
      <c r="H11" s="2">
        <v>24</v>
      </c>
      <c r="I11" s="3">
        <f t="shared" si="1"/>
        <v>648000</v>
      </c>
    </row>
    <row r="12" spans="1:9" x14ac:dyDescent="0.4">
      <c r="A12" s="2" t="s">
        <v>150</v>
      </c>
      <c r="B12" s="3">
        <v>28000</v>
      </c>
      <c r="C12" s="2">
        <v>62</v>
      </c>
      <c r="D12" s="3">
        <f t="shared" si="0"/>
        <v>1736000</v>
      </c>
      <c r="F12" s="2" t="s">
        <v>150</v>
      </c>
      <c r="G12" s="3">
        <v>28000</v>
      </c>
      <c r="H12" s="2">
        <v>82</v>
      </c>
      <c r="I12" s="3">
        <f t="shared" si="1"/>
        <v>2296000</v>
      </c>
    </row>
    <row r="14" spans="1:9" x14ac:dyDescent="0.4">
      <c r="A14" s="16" t="s">
        <v>151</v>
      </c>
      <c r="B14" s="16"/>
      <c r="C14" s="16"/>
      <c r="D14" s="16"/>
      <c r="F14" s="16" t="s">
        <v>152</v>
      </c>
      <c r="G14" s="16"/>
      <c r="H14" s="16"/>
    </row>
    <row r="15" spans="1:9" x14ac:dyDescent="0.4">
      <c r="A15" s="2" t="s">
        <v>55</v>
      </c>
      <c r="B15" s="2" t="s">
        <v>131</v>
      </c>
      <c r="C15" s="2" t="s">
        <v>107</v>
      </c>
      <c r="D15" s="2" t="s">
        <v>108</v>
      </c>
      <c r="F15" s="2" t="s">
        <v>55</v>
      </c>
      <c r="G15" s="2" t="s">
        <v>107</v>
      </c>
      <c r="H15" s="2" t="s">
        <v>108</v>
      </c>
    </row>
    <row r="16" spans="1:9" x14ac:dyDescent="0.4">
      <c r="A16" s="2" t="s">
        <v>141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141</v>
      </c>
      <c r="G16" s="2">
        <v>303</v>
      </c>
      <c r="H16" s="20">
        <v>3030000</v>
      </c>
    </row>
    <row r="17" spans="1:8" x14ac:dyDescent="0.4">
      <c r="A17" s="2" t="s">
        <v>142</v>
      </c>
      <c r="B17" s="3">
        <v>15000</v>
      </c>
      <c r="C17" s="2">
        <v>114</v>
      </c>
      <c r="D17" s="3">
        <f t="shared" si="2"/>
        <v>1710000</v>
      </c>
      <c r="F17" s="2" t="s">
        <v>142</v>
      </c>
      <c r="G17" s="2">
        <v>308</v>
      </c>
      <c r="H17" s="20">
        <v>4620000</v>
      </c>
    </row>
    <row r="18" spans="1:8" x14ac:dyDescent="0.4">
      <c r="A18" s="2" t="s">
        <v>143</v>
      </c>
      <c r="B18" s="3">
        <v>18000</v>
      </c>
      <c r="C18" s="2">
        <v>101</v>
      </c>
      <c r="D18" s="3">
        <f t="shared" si="2"/>
        <v>1818000</v>
      </c>
      <c r="F18" s="2" t="s">
        <v>143</v>
      </c>
      <c r="G18" s="2">
        <v>222</v>
      </c>
      <c r="H18" s="20">
        <v>3996000</v>
      </c>
    </row>
    <row r="19" spans="1:8" x14ac:dyDescent="0.4">
      <c r="A19" s="2" t="s">
        <v>144</v>
      </c>
      <c r="B19" s="3">
        <v>20000</v>
      </c>
      <c r="C19" s="2">
        <v>98</v>
      </c>
      <c r="D19" s="3">
        <f t="shared" si="2"/>
        <v>1960000</v>
      </c>
      <c r="F19" s="2" t="s">
        <v>144</v>
      </c>
      <c r="G19" s="2">
        <v>243</v>
      </c>
      <c r="H19" s="20">
        <v>4860000</v>
      </c>
    </row>
    <row r="20" spans="1:8" x14ac:dyDescent="0.4">
      <c r="A20" s="2" t="s">
        <v>145</v>
      </c>
      <c r="B20" s="3">
        <v>16000</v>
      </c>
      <c r="C20" s="2">
        <v>86</v>
      </c>
      <c r="D20" s="3">
        <f t="shared" si="2"/>
        <v>1376000</v>
      </c>
      <c r="F20" s="2" t="s">
        <v>145</v>
      </c>
      <c r="G20" s="2">
        <v>161</v>
      </c>
      <c r="H20" s="20">
        <v>2576000</v>
      </c>
    </row>
    <row r="21" spans="1:8" x14ac:dyDescent="0.4">
      <c r="A21" s="2" t="s">
        <v>146</v>
      </c>
      <c r="B21" s="3">
        <v>22000</v>
      </c>
      <c r="C21" s="2">
        <v>52</v>
      </c>
      <c r="D21" s="3">
        <f t="shared" si="2"/>
        <v>1144000</v>
      </c>
      <c r="F21" s="2" t="s">
        <v>146</v>
      </c>
      <c r="G21" s="2">
        <v>231</v>
      </c>
      <c r="H21" s="20">
        <v>5082000</v>
      </c>
    </row>
    <row r="22" spans="1:8" x14ac:dyDescent="0.4">
      <c r="A22" s="2" t="s">
        <v>147</v>
      </c>
      <c r="B22" s="3">
        <v>24000</v>
      </c>
      <c r="C22" s="2">
        <v>76</v>
      </c>
      <c r="D22" s="3">
        <f t="shared" si="2"/>
        <v>1824000</v>
      </c>
      <c r="F22" s="2" t="s">
        <v>147</v>
      </c>
      <c r="G22" s="2">
        <v>160</v>
      </c>
      <c r="H22" s="20">
        <v>3840000</v>
      </c>
    </row>
    <row r="23" spans="1:8" x14ac:dyDescent="0.4">
      <c r="A23" s="2" t="s">
        <v>148</v>
      </c>
      <c r="B23" s="3">
        <v>25000</v>
      </c>
      <c r="C23" s="2">
        <v>68</v>
      </c>
      <c r="D23" s="3">
        <f t="shared" si="2"/>
        <v>1700000</v>
      </c>
      <c r="F23" s="2" t="s">
        <v>148</v>
      </c>
      <c r="G23" s="2">
        <v>177</v>
      </c>
      <c r="H23" s="20">
        <v>4425000</v>
      </c>
    </row>
    <row r="24" spans="1:8" x14ac:dyDescent="0.4">
      <c r="A24" s="2" t="s">
        <v>149</v>
      </c>
      <c r="B24" s="3">
        <v>27000</v>
      </c>
      <c r="C24" s="2">
        <v>55</v>
      </c>
      <c r="D24" s="3">
        <f t="shared" si="2"/>
        <v>1485000</v>
      </c>
      <c r="F24" s="2" t="s">
        <v>149</v>
      </c>
      <c r="G24" s="2">
        <v>122</v>
      </c>
      <c r="H24" s="20">
        <v>3294000</v>
      </c>
    </row>
    <row r="25" spans="1:8" x14ac:dyDescent="0.4">
      <c r="A25" s="2" t="s">
        <v>150</v>
      </c>
      <c r="B25" s="3">
        <v>28000</v>
      </c>
      <c r="C25" s="2">
        <v>46</v>
      </c>
      <c r="D25" s="3">
        <f t="shared" si="2"/>
        <v>1288000</v>
      </c>
      <c r="F25" s="2" t="s">
        <v>150</v>
      </c>
      <c r="G25" s="2">
        <v>190</v>
      </c>
      <c r="H25" s="20">
        <v>5320000</v>
      </c>
    </row>
  </sheetData>
  <dataConsolidate leftLabels="1" topLabels="1">
    <dataRefs count="3">
      <dataRef ref="A2:D12" sheet="분석작업-1"/>
      <dataRef ref="F2:I12" sheet="분석작업-1"/>
      <dataRef ref="A15:D25" sheet="분석작업-1"/>
    </dataRefs>
  </dataConsolidate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3C3-1E23-4A52-BCE7-73808EF46792}">
  <dimension ref="A1:I35"/>
  <sheetViews>
    <sheetView tabSelected="1" zoomScale="59" workbookViewId="0">
      <selection activeCell="N26" sqref="N26"/>
    </sheetView>
  </sheetViews>
  <sheetFormatPr defaultRowHeight="17.399999999999999" outlineLevelRow="4" x14ac:dyDescent="0.4"/>
  <cols>
    <col min="5" max="7" width="10.59765625" bestFit="1" customWidth="1"/>
    <col min="8" max="8" width="9.09765625" bestFit="1" customWidth="1"/>
    <col min="9" max="9" width="10.59765625" bestFit="1" customWidth="1"/>
  </cols>
  <sheetData>
    <row r="1" spans="1:9" ht="21" x14ac:dyDescent="0.4">
      <c r="A1" s="11" t="s">
        <v>179</v>
      </c>
      <c r="B1" s="11"/>
      <c r="C1" s="11"/>
      <c r="D1" s="11"/>
      <c r="E1" s="11"/>
      <c r="F1" s="11"/>
      <c r="G1" s="11"/>
      <c r="H1" s="11"/>
      <c r="I1" s="11"/>
    </row>
    <row r="3" spans="1:9" x14ac:dyDescent="0.4">
      <c r="A3" s="2" t="s">
        <v>24</v>
      </c>
      <c r="B3" s="2" t="s">
        <v>153</v>
      </c>
      <c r="C3" s="2" t="s">
        <v>26</v>
      </c>
      <c r="D3" s="2" t="s">
        <v>154</v>
      </c>
      <c r="E3" s="2" t="s">
        <v>28</v>
      </c>
      <c r="F3" s="2" t="s">
        <v>29</v>
      </c>
      <c r="G3" s="2" t="s">
        <v>155</v>
      </c>
      <c r="H3" s="2" t="s">
        <v>156</v>
      </c>
      <c r="I3" s="2" t="s">
        <v>157</v>
      </c>
    </row>
    <row r="4" spans="1:9" outlineLevel="4" x14ac:dyDescent="0.4">
      <c r="A4" s="2" t="s">
        <v>158</v>
      </c>
      <c r="B4" s="2" t="s">
        <v>32</v>
      </c>
      <c r="C4" s="2" t="s">
        <v>39</v>
      </c>
      <c r="D4" s="2">
        <v>1</v>
      </c>
      <c r="E4" s="3">
        <v>1600000</v>
      </c>
      <c r="F4" s="3">
        <v>600000</v>
      </c>
      <c r="G4" s="3">
        <v>800000</v>
      </c>
      <c r="H4" s="3">
        <v>360000</v>
      </c>
      <c r="I4" s="3">
        <v>2640000</v>
      </c>
    </row>
    <row r="5" spans="1:9" outlineLevel="4" x14ac:dyDescent="0.4">
      <c r="A5" s="2" t="s">
        <v>159</v>
      </c>
      <c r="B5" s="2" t="s">
        <v>32</v>
      </c>
      <c r="C5" s="2" t="s">
        <v>39</v>
      </c>
      <c r="D5" s="2">
        <v>2</v>
      </c>
      <c r="E5" s="3">
        <v>1600000</v>
      </c>
      <c r="F5" s="3">
        <v>550000</v>
      </c>
      <c r="G5" s="3">
        <v>800000</v>
      </c>
      <c r="H5" s="3">
        <v>354000</v>
      </c>
      <c r="I5" s="3">
        <v>2596000</v>
      </c>
    </row>
    <row r="6" spans="1:9" outlineLevel="3" x14ac:dyDescent="0.4">
      <c r="A6" s="2"/>
      <c r="B6" s="2"/>
      <c r="C6" s="21" t="s">
        <v>254</v>
      </c>
      <c r="D6" s="2"/>
      <c r="E6" s="3"/>
      <c r="F6" s="3"/>
      <c r="G6" s="3"/>
      <c r="H6" s="3"/>
      <c r="I6" s="3">
        <f>SUBTOTAL(5,I4:I5)</f>
        <v>2596000</v>
      </c>
    </row>
    <row r="7" spans="1:9" outlineLevel="4" x14ac:dyDescent="0.4">
      <c r="A7" s="2" t="s">
        <v>160</v>
      </c>
      <c r="B7" s="2" t="s">
        <v>32</v>
      </c>
      <c r="C7" s="2" t="s">
        <v>37</v>
      </c>
      <c r="D7" s="2">
        <v>3</v>
      </c>
      <c r="E7" s="3">
        <v>2000000</v>
      </c>
      <c r="F7" s="3">
        <v>700000</v>
      </c>
      <c r="G7" s="3">
        <v>1000000</v>
      </c>
      <c r="H7" s="3">
        <v>444000</v>
      </c>
      <c r="I7" s="3">
        <v>3256000</v>
      </c>
    </row>
    <row r="8" spans="1:9" outlineLevel="4" x14ac:dyDescent="0.4">
      <c r="A8" s="2" t="s">
        <v>161</v>
      </c>
      <c r="B8" s="2" t="s">
        <v>32</v>
      </c>
      <c r="C8" s="2" t="s">
        <v>37</v>
      </c>
      <c r="D8" s="2">
        <v>0</v>
      </c>
      <c r="E8" s="3">
        <v>2000000</v>
      </c>
      <c r="F8" s="3">
        <v>800000</v>
      </c>
      <c r="G8" s="3">
        <v>1000000</v>
      </c>
      <c r="H8" s="3">
        <v>456000</v>
      </c>
      <c r="I8" s="3">
        <v>3344000</v>
      </c>
    </row>
    <row r="9" spans="1:9" outlineLevel="4" x14ac:dyDescent="0.4">
      <c r="A9" s="2" t="s">
        <v>162</v>
      </c>
      <c r="B9" s="2" t="s">
        <v>32</v>
      </c>
      <c r="C9" s="2" t="s">
        <v>37</v>
      </c>
      <c r="D9" s="2">
        <v>2</v>
      </c>
      <c r="E9" s="3">
        <v>2000000</v>
      </c>
      <c r="F9" s="3">
        <v>700000</v>
      </c>
      <c r="G9" s="3">
        <v>1000000</v>
      </c>
      <c r="H9" s="3">
        <v>444000</v>
      </c>
      <c r="I9" s="3">
        <v>3256000</v>
      </c>
    </row>
    <row r="10" spans="1:9" outlineLevel="3" x14ac:dyDescent="0.4">
      <c r="A10" s="2"/>
      <c r="B10" s="2"/>
      <c r="C10" s="21" t="s">
        <v>255</v>
      </c>
      <c r="D10" s="2"/>
      <c r="E10" s="3"/>
      <c r="F10" s="3"/>
      <c r="G10" s="3"/>
      <c r="H10" s="3"/>
      <c r="I10" s="3">
        <f>SUBTOTAL(5,I7:I9)</f>
        <v>3256000</v>
      </c>
    </row>
    <row r="11" spans="1:9" outlineLevel="4" x14ac:dyDescent="0.4">
      <c r="A11" s="2" t="s">
        <v>163</v>
      </c>
      <c r="B11" s="2" t="s">
        <v>32</v>
      </c>
      <c r="C11" s="2" t="s">
        <v>35</v>
      </c>
      <c r="D11" s="2">
        <v>2</v>
      </c>
      <c r="E11" s="3">
        <v>2500000</v>
      </c>
      <c r="F11" s="3">
        <v>800000</v>
      </c>
      <c r="G11" s="3">
        <v>1250000</v>
      </c>
      <c r="H11" s="3">
        <v>546000</v>
      </c>
      <c r="I11" s="3">
        <v>4004000</v>
      </c>
    </row>
    <row r="12" spans="1:9" outlineLevel="3" x14ac:dyDescent="0.4">
      <c r="A12" s="2"/>
      <c r="B12" s="2"/>
      <c r="C12" s="21" t="s">
        <v>256</v>
      </c>
      <c r="D12" s="2"/>
      <c r="E12" s="3"/>
      <c r="F12" s="3"/>
      <c r="G12" s="3"/>
      <c r="H12" s="3"/>
      <c r="I12" s="3">
        <f>SUBTOTAL(5,I11:I11)</f>
        <v>4004000</v>
      </c>
    </row>
    <row r="13" spans="1:9" outlineLevel="2" x14ac:dyDescent="0.4">
      <c r="A13" s="2"/>
      <c r="B13" s="21" t="s">
        <v>250</v>
      </c>
      <c r="C13" s="2"/>
      <c r="D13" s="24">
        <f>SUBTOTAL(1,D4:D11)</f>
        <v>1.6666666666666667</v>
      </c>
      <c r="E13" s="3"/>
      <c r="F13" s="3"/>
      <c r="G13" s="3"/>
      <c r="H13" s="3"/>
      <c r="I13" s="3"/>
    </row>
    <row r="14" spans="1:9" outlineLevel="4" x14ac:dyDescent="0.4">
      <c r="A14" s="2" t="s">
        <v>164</v>
      </c>
      <c r="B14" s="2" t="s">
        <v>165</v>
      </c>
      <c r="C14" s="2" t="s">
        <v>39</v>
      </c>
      <c r="D14" s="2">
        <v>1</v>
      </c>
      <c r="E14" s="3">
        <v>1600000</v>
      </c>
      <c r="F14" s="3">
        <v>600000</v>
      </c>
      <c r="G14" s="3">
        <v>800000</v>
      </c>
      <c r="H14" s="3">
        <v>360000</v>
      </c>
      <c r="I14" s="3">
        <v>2640000</v>
      </c>
    </row>
    <row r="15" spans="1:9" outlineLevel="4" x14ac:dyDescent="0.4">
      <c r="A15" s="2" t="s">
        <v>166</v>
      </c>
      <c r="B15" s="2" t="s">
        <v>165</v>
      </c>
      <c r="C15" s="2" t="s">
        <v>39</v>
      </c>
      <c r="D15" s="2">
        <v>2</v>
      </c>
      <c r="E15" s="3">
        <v>1600000</v>
      </c>
      <c r="F15" s="3">
        <v>550000</v>
      </c>
      <c r="G15" s="3">
        <v>800000</v>
      </c>
      <c r="H15" s="3">
        <v>354000</v>
      </c>
      <c r="I15" s="3">
        <v>2596000</v>
      </c>
    </row>
    <row r="16" spans="1:9" outlineLevel="3" x14ac:dyDescent="0.4">
      <c r="A16" s="2"/>
      <c r="B16" s="2"/>
      <c r="C16" s="21" t="s">
        <v>254</v>
      </c>
      <c r="D16" s="2"/>
      <c r="E16" s="3"/>
      <c r="F16" s="3"/>
      <c r="G16" s="3"/>
      <c r="H16" s="3"/>
      <c r="I16" s="3">
        <f>SUBTOTAL(5,I14:I15)</f>
        <v>2596000</v>
      </c>
    </row>
    <row r="17" spans="1:9" outlineLevel="4" x14ac:dyDescent="0.4">
      <c r="A17" s="2" t="s">
        <v>167</v>
      </c>
      <c r="B17" s="2" t="s">
        <v>165</v>
      </c>
      <c r="C17" s="2" t="s">
        <v>37</v>
      </c>
      <c r="D17" s="2">
        <v>0</v>
      </c>
      <c r="E17" s="3">
        <v>2000000</v>
      </c>
      <c r="F17" s="3">
        <v>800000</v>
      </c>
      <c r="G17" s="3">
        <v>1000000</v>
      </c>
      <c r="H17" s="3">
        <v>456000</v>
      </c>
      <c r="I17" s="3">
        <v>3344000</v>
      </c>
    </row>
    <row r="18" spans="1:9" outlineLevel="4" x14ac:dyDescent="0.4">
      <c r="A18" s="2" t="s">
        <v>168</v>
      </c>
      <c r="B18" s="2" t="s">
        <v>165</v>
      </c>
      <c r="C18" s="2" t="s">
        <v>37</v>
      </c>
      <c r="D18" s="2">
        <v>1</v>
      </c>
      <c r="E18" s="3">
        <v>2000000</v>
      </c>
      <c r="F18" s="3">
        <v>750000</v>
      </c>
      <c r="G18" s="3">
        <v>1000000</v>
      </c>
      <c r="H18" s="3">
        <v>450000</v>
      </c>
      <c r="I18" s="3">
        <v>3300000</v>
      </c>
    </row>
    <row r="19" spans="1:9" outlineLevel="3" x14ac:dyDescent="0.4">
      <c r="A19" s="2"/>
      <c r="B19" s="2"/>
      <c r="C19" s="21" t="s">
        <v>255</v>
      </c>
      <c r="D19" s="2"/>
      <c r="E19" s="3"/>
      <c r="F19" s="3"/>
      <c r="G19" s="3"/>
      <c r="H19" s="3"/>
      <c r="I19" s="3">
        <f>SUBTOTAL(5,I17:I18)</f>
        <v>3300000</v>
      </c>
    </row>
    <row r="20" spans="1:9" outlineLevel="4" x14ac:dyDescent="0.4">
      <c r="A20" s="2" t="s">
        <v>169</v>
      </c>
      <c r="B20" s="2" t="s">
        <v>165</v>
      </c>
      <c r="C20" s="2" t="s">
        <v>35</v>
      </c>
      <c r="D20" s="2">
        <v>1</v>
      </c>
      <c r="E20" s="3">
        <v>2500000</v>
      </c>
      <c r="F20" s="3">
        <v>900000</v>
      </c>
      <c r="G20" s="3">
        <v>1250000</v>
      </c>
      <c r="H20" s="3">
        <v>558000</v>
      </c>
      <c r="I20" s="3">
        <v>4092000</v>
      </c>
    </row>
    <row r="21" spans="1:9" outlineLevel="4" x14ac:dyDescent="0.4">
      <c r="A21" s="2" t="s">
        <v>170</v>
      </c>
      <c r="B21" s="2" t="s">
        <v>165</v>
      </c>
      <c r="C21" s="2" t="s">
        <v>35</v>
      </c>
      <c r="D21" s="2">
        <v>1</v>
      </c>
      <c r="E21" s="3">
        <v>2500000</v>
      </c>
      <c r="F21" s="3">
        <v>900000</v>
      </c>
      <c r="G21" s="3">
        <v>1250000</v>
      </c>
      <c r="H21" s="3">
        <v>558000</v>
      </c>
      <c r="I21" s="3">
        <v>4092000</v>
      </c>
    </row>
    <row r="22" spans="1:9" outlineLevel="3" x14ac:dyDescent="0.4">
      <c r="A22" s="2"/>
      <c r="B22" s="2"/>
      <c r="C22" s="21" t="s">
        <v>256</v>
      </c>
      <c r="D22" s="2"/>
      <c r="E22" s="3"/>
      <c r="F22" s="3"/>
      <c r="G22" s="3"/>
      <c r="H22" s="3"/>
      <c r="I22" s="3">
        <f>SUBTOTAL(5,I20:I21)</f>
        <v>4092000</v>
      </c>
    </row>
    <row r="23" spans="1:9" outlineLevel="2" x14ac:dyDescent="0.4">
      <c r="A23" s="2"/>
      <c r="B23" s="21" t="s">
        <v>251</v>
      </c>
      <c r="C23" s="2"/>
      <c r="D23" s="24">
        <f>SUBTOTAL(1,D14:D21)</f>
        <v>1</v>
      </c>
      <c r="E23" s="3"/>
      <c r="F23" s="3"/>
      <c r="G23" s="3"/>
      <c r="H23" s="3"/>
      <c r="I23" s="3"/>
    </row>
    <row r="24" spans="1:9" outlineLevel="4" x14ac:dyDescent="0.4">
      <c r="A24" s="2" t="s">
        <v>171</v>
      </c>
      <c r="B24" s="2" t="s">
        <v>172</v>
      </c>
      <c r="C24" s="2" t="s">
        <v>173</v>
      </c>
      <c r="D24" s="2">
        <v>2</v>
      </c>
      <c r="E24" s="3">
        <v>3000000</v>
      </c>
      <c r="F24" s="3">
        <v>1300000</v>
      </c>
      <c r="G24" s="3">
        <v>1500000</v>
      </c>
      <c r="H24" s="3">
        <v>696000</v>
      </c>
      <c r="I24" s="3">
        <v>5104000</v>
      </c>
    </row>
    <row r="25" spans="1:9" outlineLevel="3" x14ac:dyDescent="0.4">
      <c r="A25" s="2"/>
      <c r="B25" s="2"/>
      <c r="C25" s="21" t="s">
        <v>257</v>
      </c>
      <c r="D25" s="2"/>
      <c r="E25" s="3"/>
      <c r="F25" s="3"/>
      <c r="G25" s="3"/>
      <c r="H25" s="3"/>
      <c r="I25" s="3">
        <f>SUBTOTAL(5,I24:I24)</f>
        <v>5104000</v>
      </c>
    </row>
    <row r="26" spans="1:9" outlineLevel="4" x14ac:dyDescent="0.4">
      <c r="A26" s="2" t="s">
        <v>174</v>
      </c>
      <c r="B26" s="2" t="s">
        <v>172</v>
      </c>
      <c r="C26" s="2" t="s">
        <v>37</v>
      </c>
      <c r="D26" s="2">
        <v>0</v>
      </c>
      <c r="E26" s="3">
        <v>2000000</v>
      </c>
      <c r="F26" s="3">
        <v>800000</v>
      </c>
      <c r="G26" s="3">
        <v>1000000</v>
      </c>
      <c r="H26" s="3">
        <v>456000</v>
      </c>
      <c r="I26" s="3">
        <v>3344000</v>
      </c>
    </row>
    <row r="27" spans="1:9" outlineLevel="4" x14ac:dyDescent="0.4">
      <c r="A27" s="2" t="s">
        <v>175</v>
      </c>
      <c r="B27" s="2" t="s">
        <v>172</v>
      </c>
      <c r="C27" s="2" t="s">
        <v>37</v>
      </c>
      <c r="D27" s="2">
        <v>1</v>
      </c>
      <c r="E27" s="3">
        <v>2000000</v>
      </c>
      <c r="F27" s="3">
        <v>750000</v>
      </c>
      <c r="G27" s="3">
        <v>1000000</v>
      </c>
      <c r="H27" s="3">
        <v>450000</v>
      </c>
      <c r="I27" s="3">
        <v>3300000</v>
      </c>
    </row>
    <row r="28" spans="1:9" outlineLevel="3" x14ac:dyDescent="0.4">
      <c r="A28" s="2"/>
      <c r="B28" s="2"/>
      <c r="C28" s="21" t="s">
        <v>255</v>
      </c>
      <c r="D28" s="2"/>
      <c r="E28" s="3"/>
      <c r="F28" s="3"/>
      <c r="G28" s="3"/>
      <c r="H28" s="3"/>
      <c r="I28" s="3">
        <f>SUBTOTAL(5,I26:I27)</f>
        <v>3300000</v>
      </c>
    </row>
    <row r="29" spans="1:9" outlineLevel="4" x14ac:dyDescent="0.4">
      <c r="A29" s="2" t="s">
        <v>176</v>
      </c>
      <c r="B29" s="2" t="s">
        <v>172</v>
      </c>
      <c r="C29" s="2" t="s">
        <v>35</v>
      </c>
      <c r="D29" s="2">
        <v>1</v>
      </c>
      <c r="E29" s="3">
        <v>2500000</v>
      </c>
      <c r="F29" s="3">
        <v>900000</v>
      </c>
      <c r="G29" s="3">
        <v>1250000</v>
      </c>
      <c r="H29" s="3">
        <v>558000</v>
      </c>
      <c r="I29" s="3">
        <v>4092000</v>
      </c>
    </row>
    <row r="30" spans="1:9" outlineLevel="4" x14ac:dyDescent="0.4">
      <c r="A30" s="2" t="s">
        <v>177</v>
      </c>
      <c r="B30" s="2" t="s">
        <v>172</v>
      </c>
      <c r="C30" s="2" t="s">
        <v>35</v>
      </c>
      <c r="D30" s="2">
        <v>0</v>
      </c>
      <c r="E30" s="3">
        <v>2500000</v>
      </c>
      <c r="F30" s="3">
        <v>1000000</v>
      </c>
      <c r="G30" s="3">
        <v>1250000</v>
      </c>
      <c r="H30" s="3">
        <v>570000</v>
      </c>
      <c r="I30" s="3">
        <v>4180000</v>
      </c>
    </row>
    <row r="31" spans="1:9" outlineLevel="4" x14ac:dyDescent="0.4">
      <c r="A31" s="2" t="s">
        <v>178</v>
      </c>
      <c r="B31" s="2" t="s">
        <v>172</v>
      </c>
      <c r="C31" s="2" t="s">
        <v>35</v>
      </c>
      <c r="D31" s="2">
        <v>0</v>
      </c>
      <c r="E31" s="3">
        <v>2500000</v>
      </c>
      <c r="F31" s="3">
        <v>1000000</v>
      </c>
      <c r="G31" s="3">
        <v>1250000</v>
      </c>
      <c r="H31" s="3">
        <v>570000</v>
      </c>
      <c r="I31" s="3">
        <v>4180000</v>
      </c>
    </row>
    <row r="32" spans="1:9" outlineLevel="3" x14ac:dyDescent="0.4">
      <c r="A32" s="17"/>
      <c r="B32" s="17"/>
      <c r="C32" s="23" t="s">
        <v>256</v>
      </c>
      <c r="D32" s="17"/>
      <c r="E32" s="22"/>
      <c r="F32" s="22"/>
      <c r="G32" s="22"/>
      <c r="H32" s="22"/>
      <c r="I32" s="22">
        <f>SUBTOTAL(5,I29:I31)</f>
        <v>4092000</v>
      </c>
    </row>
    <row r="33" spans="1:9" outlineLevel="2" x14ac:dyDescent="0.4">
      <c r="A33" s="17"/>
      <c r="B33" s="17"/>
      <c r="C33" s="23" t="s">
        <v>258</v>
      </c>
      <c r="D33" s="17"/>
      <c r="E33" s="22"/>
      <c r="F33" s="22"/>
      <c r="G33" s="22"/>
      <c r="H33" s="22"/>
      <c r="I33" s="22">
        <f>SUBTOTAL(5,I4:I31)</f>
        <v>2596000</v>
      </c>
    </row>
    <row r="34" spans="1:9" outlineLevel="1" x14ac:dyDescent="0.4">
      <c r="A34" s="17"/>
      <c r="B34" s="23" t="s">
        <v>252</v>
      </c>
      <c r="C34" s="17"/>
      <c r="D34" s="25">
        <f>SUBTOTAL(1,D24:D31)</f>
        <v>0.66666666666666663</v>
      </c>
      <c r="E34" s="22"/>
      <c r="F34" s="22"/>
      <c r="G34" s="22"/>
      <c r="H34" s="22"/>
      <c r="I34" s="22"/>
    </row>
    <row r="35" spans="1:9" x14ac:dyDescent="0.4">
      <c r="A35" s="17"/>
      <c r="B35" s="23" t="s">
        <v>253</v>
      </c>
      <c r="C35" s="17"/>
      <c r="D35" s="25">
        <f>SUBTOTAL(1,D4:D31)</f>
        <v>1.1111111111111112</v>
      </c>
      <c r="E35" s="22"/>
      <c r="F35" s="22"/>
      <c r="G35" s="22"/>
      <c r="H35" s="22"/>
      <c r="I35" s="22"/>
    </row>
  </sheetData>
  <sortState xmlns:xlrd2="http://schemas.microsoft.com/office/spreadsheetml/2017/richdata2" ref="A4:I31">
    <sortCondition ref="B4:B31"/>
    <sortCondition descending="1" ref="C4:C31"/>
  </sortState>
  <dataConsolidate function="average"/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E4B-E5E2-42B8-9BF1-0E40637BE46A}">
  <dimension ref="A1:E14"/>
  <sheetViews>
    <sheetView workbookViewId="0">
      <selection activeCell="H12" sqref="H12"/>
    </sheetView>
  </sheetViews>
  <sheetFormatPr defaultRowHeight="17.399999999999999" x14ac:dyDescent="0.4"/>
  <cols>
    <col min="5" max="5" width="12.59765625" customWidth="1"/>
    <col min="6" max="6" width="5.59765625" customWidth="1"/>
  </cols>
  <sheetData>
    <row r="1" spans="1:5" ht="21" x14ac:dyDescent="0.4">
      <c r="A1" s="11" t="s">
        <v>180</v>
      </c>
      <c r="B1" s="11"/>
      <c r="C1" s="11"/>
      <c r="D1" s="11"/>
      <c r="E1" s="11"/>
    </row>
    <row r="3" spans="1:5" x14ac:dyDescent="0.4">
      <c r="D3" s="2" t="s">
        <v>181</v>
      </c>
      <c r="E3" s="26">
        <v>20000</v>
      </c>
    </row>
    <row r="4" spans="1:5" x14ac:dyDescent="0.4">
      <c r="A4" s="2" t="s">
        <v>24</v>
      </c>
      <c r="B4" s="2" t="s">
        <v>61</v>
      </c>
      <c r="C4" s="2" t="s">
        <v>26</v>
      </c>
      <c r="D4" s="2" t="s">
        <v>107</v>
      </c>
      <c r="E4" s="2" t="s">
        <v>108</v>
      </c>
    </row>
    <row r="5" spans="1:5" x14ac:dyDescent="0.4">
      <c r="A5" s="2" t="s">
        <v>182</v>
      </c>
      <c r="B5" s="2" t="s">
        <v>73</v>
      </c>
      <c r="C5" s="2" t="s">
        <v>173</v>
      </c>
      <c r="D5" s="2">
        <v>234</v>
      </c>
      <c r="E5" s="26">
        <f>$E$3*D5</f>
        <v>4680000</v>
      </c>
    </row>
    <row r="6" spans="1:5" x14ac:dyDescent="0.4">
      <c r="A6" s="2" t="s">
        <v>183</v>
      </c>
      <c r="B6" s="2" t="s">
        <v>68</v>
      </c>
      <c r="C6" s="2" t="s">
        <v>35</v>
      </c>
      <c r="D6" s="2">
        <v>218</v>
      </c>
      <c r="E6" s="26">
        <f t="shared" ref="E6:E14" si="0">$E$3*D6</f>
        <v>4360000</v>
      </c>
    </row>
    <row r="7" spans="1:5" x14ac:dyDescent="0.4">
      <c r="A7" s="2" t="s">
        <v>184</v>
      </c>
      <c r="B7" s="2" t="s">
        <v>73</v>
      </c>
      <c r="C7" s="2" t="s">
        <v>35</v>
      </c>
      <c r="D7" s="2">
        <v>158</v>
      </c>
      <c r="E7" s="26">
        <f t="shared" si="0"/>
        <v>3160000</v>
      </c>
    </row>
    <row r="8" spans="1:5" x14ac:dyDescent="0.4">
      <c r="A8" s="2" t="s">
        <v>185</v>
      </c>
      <c r="B8" s="2" t="s">
        <v>68</v>
      </c>
      <c r="C8" s="2" t="s">
        <v>37</v>
      </c>
      <c r="D8" s="2">
        <v>210</v>
      </c>
      <c r="E8" s="26">
        <f t="shared" si="0"/>
        <v>4200000</v>
      </c>
    </row>
    <row r="9" spans="1:5" x14ac:dyDescent="0.4">
      <c r="A9" s="2" t="s">
        <v>186</v>
      </c>
      <c r="B9" s="2" t="s">
        <v>73</v>
      </c>
      <c r="C9" s="2" t="s">
        <v>37</v>
      </c>
      <c r="D9" s="2">
        <v>200</v>
      </c>
      <c r="E9" s="26">
        <f t="shared" si="0"/>
        <v>4000000</v>
      </c>
    </row>
    <row r="10" spans="1:5" x14ac:dyDescent="0.4">
      <c r="A10" s="2" t="s">
        <v>187</v>
      </c>
      <c r="B10" s="2" t="s">
        <v>68</v>
      </c>
      <c r="C10" s="2" t="s">
        <v>37</v>
      </c>
      <c r="D10" s="2">
        <v>169</v>
      </c>
      <c r="E10" s="26">
        <f t="shared" si="0"/>
        <v>3380000</v>
      </c>
    </row>
    <row r="11" spans="1:5" x14ac:dyDescent="0.4">
      <c r="A11" s="2" t="s">
        <v>188</v>
      </c>
      <c r="B11" s="2" t="s">
        <v>68</v>
      </c>
      <c r="C11" s="2" t="s">
        <v>39</v>
      </c>
      <c r="D11" s="2">
        <v>195</v>
      </c>
      <c r="E11" s="26">
        <f t="shared" si="0"/>
        <v>3900000</v>
      </c>
    </row>
    <row r="12" spans="1:5" x14ac:dyDescent="0.4">
      <c r="A12" s="2" t="s">
        <v>189</v>
      </c>
      <c r="B12" s="2" t="s">
        <v>68</v>
      </c>
      <c r="C12" s="2" t="s">
        <v>39</v>
      </c>
      <c r="D12" s="2">
        <v>204</v>
      </c>
      <c r="E12" s="26">
        <f t="shared" si="0"/>
        <v>4080000</v>
      </c>
    </row>
    <row r="13" spans="1:5" x14ac:dyDescent="0.4">
      <c r="A13" s="2" t="s">
        <v>190</v>
      </c>
      <c r="B13" s="2" t="s">
        <v>73</v>
      </c>
      <c r="C13" s="2" t="s">
        <v>39</v>
      </c>
      <c r="D13" s="2">
        <v>182</v>
      </c>
      <c r="E13" s="26">
        <f t="shared" si="0"/>
        <v>3640000</v>
      </c>
    </row>
    <row r="14" spans="1:5" x14ac:dyDescent="0.4">
      <c r="A14" s="2" t="s">
        <v>191</v>
      </c>
      <c r="B14" s="2" t="s">
        <v>73</v>
      </c>
      <c r="C14" s="2" t="s">
        <v>39</v>
      </c>
      <c r="D14" s="2">
        <v>216</v>
      </c>
      <c r="E14" s="26">
        <f t="shared" si="0"/>
        <v>4320000</v>
      </c>
    </row>
  </sheetData>
  <mergeCells count="1">
    <mergeCell ref="A1:E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판매금액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60D-511B-4C46-9A76-68DE18EFB161}">
  <dimension ref="A1:D13"/>
  <sheetViews>
    <sheetView zoomScale="59" zoomScaleNormal="100" workbookViewId="0">
      <selection activeCell="H1" sqref="H1"/>
    </sheetView>
  </sheetViews>
  <sheetFormatPr defaultRowHeight="17.399999999999999" x14ac:dyDescent="0.4"/>
  <cols>
    <col min="4" max="4" width="9.296875" customWidth="1"/>
  </cols>
  <sheetData>
    <row r="1" spans="1:4" ht="21" x14ac:dyDescent="0.4">
      <c r="A1" s="11" t="s">
        <v>192</v>
      </c>
      <c r="B1" s="11"/>
      <c r="C1" s="11"/>
      <c r="D1" s="11"/>
    </row>
    <row r="3" spans="1:4" x14ac:dyDescent="0.4">
      <c r="A3" s="2" t="s">
        <v>193</v>
      </c>
      <c r="B3" s="2" t="s">
        <v>194</v>
      </c>
      <c r="C3" s="2" t="s">
        <v>195</v>
      </c>
      <c r="D3" s="2" t="s">
        <v>196</v>
      </c>
    </row>
    <row r="4" spans="1:4" x14ac:dyDescent="0.4">
      <c r="A4" s="2" t="s">
        <v>197</v>
      </c>
      <c r="B4" s="2">
        <v>35</v>
      </c>
      <c r="C4" s="2">
        <v>2</v>
      </c>
      <c r="D4" s="10">
        <v>50000</v>
      </c>
    </row>
    <row r="5" spans="1:4" x14ac:dyDescent="0.4">
      <c r="A5" s="2" t="s">
        <v>198</v>
      </c>
      <c r="B5" s="2">
        <v>50</v>
      </c>
      <c r="C5" s="2">
        <v>2</v>
      </c>
      <c r="D5" s="10">
        <v>60000</v>
      </c>
    </row>
    <row r="6" spans="1:4" x14ac:dyDescent="0.4">
      <c r="A6" s="2" t="s">
        <v>199</v>
      </c>
      <c r="B6" s="2">
        <v>67</v>
      </c>
      <c r="C6" s="2">
        <v>4</v>
      </c>
      <c r="D6" s="10">
        <v>80000</v>
      </c>
    </row>
    <row r="7" spans="1:4" x14ac:dyDescent="0.4">
      <c r="A7" s="2" t="s">
        <v>200</v>
      </c>
      <c r="B7" s="2">
        <v>82</v>
      </c>
      <c r="C7" s="2">
        <v>5</v>
      </c>
      <c r="D7" s="10">
        <v>120000</v>
      </c>
    </row>
    <row r="8" spans="1:4" x14ac:dyDescent="0.4">
      <c r="A8" s="2" t="s">
        <v>201</v>
      </c>
      <c r="B8" s="2">
        <v>120</v>
      </c>
      <c r="C8" s="2">
        <v>7</v>
      </c>
      <c r="D8" s="10">
        <v>150000</v>
      </c>
    </row>
    <row r="9" spans="1:4" x14ac:dyDescent="0.4">
      <c r="A9" s="2" t="s">
        <v>202</v>
      </c>
      <c r="B9" s="2">
        <v>35</v>
      </c>
      <c r="C9" s="2">
        <v>2</v>
      </c>
      <c r="D9" s="10">
        <v>50000</v>
      </c>
    </row>
    <row r="10" spans="1:4" x14ac:dyDescent="0.4">
      <c r="A10" s="2" t="s">
        <v>203</v>
      </c>
      <c r="B10" s="2">
        <v>50</v>
      </c>
      <c r="C10" s="2">
        <v>2</v>
      </c>
      <c r="D10" s="10">
        <v>60000</v>
      </c>
    </row>
    <row r="11" spans="1:4" x14ac:dyDescent="0.4">
      <c r="A11" s="2" t="s">
        <v>204</v>
      </c>
      <c r="B11" s="2">
        <v>67</v>
      </c>
      <c r="C11" s="2">
        <v>4</v>
      </c>
      <c r="D11" s="10">
        <v>80000</v>
      </c>
    </row>
    <row r="12" spans="1:4" x14ac:dyDescent="0.4">
      <c r="A12" s="2" t="s">
        <v>205</v>
      </c>
      <c r="B12" s="2">
        <v>82</v>
      </c>
      <c r="C12" s="2">
        <v>5</v>
      </c>
      <c r="D12" s="10">
        <v>120000</v>
      </c>
    </row>
    <row r="13" spans="1:4" x14ac:dyDescent="0.4">
      <c r="A13" s="2" t="s">
        <v>206</v>
      </c>
      <c r="B13" s="2">
        <v>120</v>
      </c>
      <c r="C13" s="2">
        <v>7</v>
      </c>
      <c r="D13" s="10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출석률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충훈 유</cp:lastModifiedBy>
  <dcterms:created xsi:type="dcterms:W3CDTF">2023-12-05T07:39:23Z</dcterms:created>
  <dcterms:modified xsi:type="dcterms:W3CDTF">2025-07-08T07:07:35Z</dcterms:modified>
</cp:coreProperties>
</file>