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wptjd\OneDrive\바탕 화면\02 최신기출유형\"/>
    </mc:Choice>
  </mc:AlternateContent>
  <xr:revisionPtr revIDLastSave="0" documentId="13_ncr:1_{9D7910B0-68C6-40F7-98AE-97E571787FDB}" xr6:coauthVersionLast="47" xr6:coauthVersionMax="47" xr10:uidLastSave="{00000000-0000-0000-0000-000000000000}"/>
  <bookViews>
    <workbookView xWindow="-108" yWindow="-108" windowWidth="23256" windowHeight="12456" activeTab="1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C27" i="4"/>
  <c r="K17" i="4"/>
  <c r="K18" i="4"/>
  <c r="K19" i="4"/>
  <c r="K20" i="4"/>
  <c r="K21" i="4"/>
  <c r="K22" i="4"/>
  <c r="K23" i="4"/>
  <c r="K16" i="4"/>
  <c r="K3" i="4"/>
  <c r="K5" i="4"/>
  <c r="K7" i="4"/>
  <c r="E3" i="4"/>
  <c r="E4" i="4"/>
  <c r="E5" i="4"/>
  <c r="E6" i="4"/>
  <c r="E7" i="4"/>
  <c r="E8" i="4"/>
  <c r="E9" i="4"/>
  <c r="E10" i="4"/>
  <c r="E11" i="4"/>
  <c r="E12" i="4"/>
  <c r="F5" i="4"/>
  <c r="F4" i="4"/>
  <c r="F3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<sst xmlns="http://schemas.openxmlformats.org/spreadsheetml/2006/main" count="430" uniqueCount="253">
  <si>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</si>
  <si>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</si>
  <si>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</si>
  <si>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</si>
  <si>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</si>
  <si>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</si>
  <si>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</si>
  <si>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</si>
  <si>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</si>
  <si>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</si>
  <si>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</si>
  <si>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</si>
  <si>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</si>
  <si>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</si>
  <si>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</si>
  <si>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</si>
  <si>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</si>
  <si>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</si>
  <si>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</si>
  <si>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</si>
  <si>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</si>
  <si>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</si>
  <si>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</si>
  <si>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</si>
  <si>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</si>
  <si>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</si>
  <si>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</si>
  <si>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</si>
  <si>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</si>
  <si>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</si>
  <si>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</si>
  <si>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</si>
  <si>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</si>
  <si>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</si>
  <si>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</si>
  <si>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</si>
  <si>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</si>
  <si>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</si>
  <si>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</si>
  <si>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</si>
  <si>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</si>
  <si>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</si>
  <si>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</si>
  <si>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</si>
  <si>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</si>
  <si>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</si>
  <si>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</si>
  <si>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</si>
  <si>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</si>
  <si>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</si>
  <si>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</si>
  <si>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</si>
  <si>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</si>
  <si>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</si>
  <si>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</si>
  <si>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</si>
  <si>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</si>
  <si>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</si>
  <si>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</si>
  <si>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</si>
  <si>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</si>
  <si>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</si>
  <si>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</si>
  <si>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</si>
  <si>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</si>
  <si>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</si>
  <si>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</si>
  <si>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</si>
  <si>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</si>
  <si>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</si>
  <si>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</si>
  <si>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</si>
  <si>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</si>
  <si>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</si>
  <si>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</si>
  <si>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</si>
  <si>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</si>
  <si>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</si>
  <si>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</si>
  <si>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</si>
  <si>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</si>
  <si>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</si>
  <si>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</si>
  <si>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</si>
  <si>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</si>
  <si>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</si>
  <si>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</si>
  <si>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</si>
  <si>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</si>
  <si>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</si>
  <si>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</si>
  <si>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</si>
  <si>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</si>
  <si>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</si>
  <si>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</si>
  <si>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</si>
  <si>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</si>
  <si>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</si>
  <si>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</si>
  <si>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</si>
  <si>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</si>
  <si>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</si>
  <si>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</si>
  <si>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</si>
  <si>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</si>
  <si>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</si>
  <si>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</si>
  <si>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</si>
  <si>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</si>
  <si>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</si>
  <si>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</si>
  <si>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</si>
  <si>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</si>
  <si>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</si>
  <si>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</si>
  <si>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</si>
  <si>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</si>
  <si>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</si>
  <si>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</si>
  <si>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</si>
  <si>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</si>
  <si>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</si>
  <si>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</si>
  <si>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</si>
  <si>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</si>
  <si>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</si>
  <si>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</si>
  <si>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</si>
  <si>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</si>
  <si>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</si>
  <si>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</si>
  <si>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</si>
  <si>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</si>
  <si>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</si>
  <si>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</si>
  <si>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</si>
  <si>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</si>
  <si>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</si>
  <si>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</si>
  <si>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</si>
  <si>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</si>
  <si>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</si>
  <si>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</si>
  <si>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</si>
  <si>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</si>
  <si>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</si>
  <si>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</si>
  <si>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</si>
  <si>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</si>
  <si>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</si>
  <si>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</si>
  <si>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</si>
  <si>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</si>
  <si>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</si>
  <si>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</si>
  <si>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</si>
  <si>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</si>
  <si>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</si>
  <si>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</si>
  <si>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</si>
  <si>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</si>
  <si>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</si>
  <si>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</si>
  <si>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</si>
  <si>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</si>
  <si>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</si>
  <si>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</si>
  <si>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</si>
  <si>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</si>
  <si>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</si>
  <si>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</si>
  <si>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</si>
  <si>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</si>
  <si>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</si>
  <si>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</si>
  <si>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</si>
  <si>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</si>
  <si>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</si>
  <si>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</si>
  <si>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</si>
  <si>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</si>
  <si>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</si>
  <si>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</si>
  <si>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</si>
  <si>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</si>
  <si>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</si>
  <si>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</si>
  <si>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</si>
  <si>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</si>
  <si>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</si>
  <si>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</si>
  <si>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</si>
  <si>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</si>
  <si>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</si>
  <si>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</si>
  <si>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</si>
  <si>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</si>
  <si>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</si>
  <si>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</si>
  <si>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</si>
  <si>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</si>
  <si>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</si>
  <si>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</si>
  <si>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</si>
  <si>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</si>
  <si>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</si>
  <si>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</si>
  <si>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</si>
  <si>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</si>
  <si>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</si>
  <si>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</si>
  <si>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</si>
  <si>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</si>
  <si>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</si>
  <si>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</si>
  <si>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</si>
  <si>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</si>
  <si>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</si>
  <si>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</si>
  <si>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</si>
  <si>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</si>
  <si>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</si>
  <si>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Sabrina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</si>
  <si>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</si>
  <si>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</si>
  <si>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</si>
  <si>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</si>
  <si>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</si>
  <si>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</si>
  <si>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</si>
  <si>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</si>
  <si>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</si>
  <si>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</si>
  <si>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</si>
  <si>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</si>
  <si>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2017년</t>
    <phoneticPr fontId="2" type="noConversion"/>
  </si>
  <si>
    <t>2021년</t>
    <phoneticPr fontId="2" type="noConversion"/>
  </si>
  <si>
    <t>2018년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</si>
  <si>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</si>
  <si>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</si>
  <si>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</si>
  <si>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</si>
  <si>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</si>
  <si>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</si>
  <si>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</si>
  <si>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</si>
  <si>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</si>
  <si>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</si>
  <si>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=IF(MID(C3,8,1)&gt;2,DATE(MID(C3,1,2)=2000,DATE(MID(C3,1,2)=1900)</t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</si>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</sst>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0.0"/>
    <numFmt numFmtId="179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9" fontId="5" fillId="3" borderId="7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64557600"/>
        <c:axId val="126455718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5-4782-B80D-9BECDEE60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264557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4557600"/>
        <c:crosses val="max"/>
        <c:crossBetween val="between"/>
        <c:majorUnit val="2"/>
      </c:valAx>
      <c:catAx>
        <c:axId val="126455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4557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E11" sqref="E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199</v>
      </c>
      <c r="B3" s="1" t="s">
        <v>174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">
      <c r="A4" s="1" t="s">
        <v>200</v>
      </c>
      <c r="B4" s="1" t="s">
        <v>181</v>
      </c>
      <c r="C4" s="1" t="s">
        <v>218</v>
      </c>
      <c r="D4" s="1" t="s">
        <v>225</v>
      </c>
      <c r="E4" s="1" t="s">
        <v>232</v>
      </c>
      <c r="F4" s="1" t="s">
        <v>211</v>
      </c>
    </row>
    <row r="5" spans="1:6" x14ac:dyDescent="0.4">
      <c r="A5" s="1" t="s">
        <v>201</v>
      </c>
      <c r="B5" s="1" t="s">
        <v>178</v>
      </c>
      <c r="C5" s="1" t="s">
        <v>219</v>
      </c>
      <c r="D5" s="1" t="s">
        <v>226</v>
      </c>
      <c r="E5" s="1" t="s">
        <v>233</v>
      </c>
      <c r="F5" s="1" t="s">
        <v>212</v>
      </c>
    </row>
    <row r="6" spans="1:6" x14ac:dyDescent="0.4">
      <c r="A6" s="1" t="s">
        <v>202</v>
      </c>
      <c r="B6" s="1" t="s">
        <v>181</v>
      </c>
      <c r="C6" s="1" t="s">
        <v>220</v>
      </c>
      <c r="D6" s="1" t="s">
        <v>227</v>
      </c>
      <c r="E6" s="1" t="s">
        <v>234</v>
      </c>
      <c r="F6" s="1" t="s">
        <v>213</v>
      </c>
    </row>
    <row r="7" spans="1:6" x14ac:dyDescent="0.4">
      <c r="A7" s="1" t="s">
        <v>203</v>
      </c>
      <c r="B7" s="1" t="s">
        <v>178</v>
      </c>
      <c r="C7" s="1" t="s">
        <v>221</v>
      </c>
      <c r="D7" s="1" t="s">
        <v>228</v>
      </c>
      <c r="E7" s="1" t="s">
        <v>236</v>
      </c>
      <c r="F7" s="1" t="s">
        <v>214</v>
      </c>
    </row>
    <row r="8" spans="1:6" x14ac:dyDescent="0.4">
      <c r="A8" s="1" t="s">
        <v>204</v>
      </c>
      <c r="B8" s="1" t="s">
        <v>181</v>
      </c>
      <c r="C8" s="1" t="s">
        <v>222</v>
      </c>
      <c r="D8" s="1" t="s">
        <v>229</v>
      </c>
      <c r="E8" s="1" t="s">
        <v>235</v>
      </c>
      <c r="F8" s="1" t="s">
        <v>215</v>
      </c>
    </row>
    <row r="9" spans="1:6" x14ac:dyDescent="0.4">
      <c r="A9" s="1" t="s">
        <v>205</v>
      </c>
      <c r="B9" s="1" t="s">
        <v>178</v>
      </c>
      <c r="C9" s="1" t="s">
        <v>223</v>
      </c>
      <c r="D9" s="1" t="s">
        <v>230</v>
      </c>
      <c r="E9" s="1" t="s">
        <v>232</v>
      </c>
      <c r="F9" s="1" t="s">
        <v>216</v>
      </c>
    </row>
    <row r="10" spans="1:6" x14ac:dyDescent="0.4">
      <c r="A10" s="1" t="s">
        <v>206</v>
      </c>
      <c r="B10" s="1" t="s">
        <v>181</v>
      </c>
      <c r="C10" s="1" t="s">
        <v>224</v>
      </c>
      <c r="D10" s="1" t="s">
        <v>231</v>
      </c>
      <c r="E10" s="1" t="s">
        <v>237</v>
      </c>
      <c r="F10" s="1" t="s">
        <v>217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J16"/>
  <sheetViews>
    <sheetView tabSelected="1" workbookViewId="0">
      <selection activeCell="E4" sqref="E4:G4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10" x14ac:dyDescent="0.4">
      <c r="D1" s="5" t="s">
        <v>1</v>
      </c>
    </row>
    <row r="3" spans="1:10" x14ac:dyDescent="0.4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/>
      <c r="G3" s="29"/>
      <c r="H3" s="29" t="s">
        <v>238</v>
      </c>
    </row>
    <row r="4" spans="1:10" x14ac:dyDescent="0.4">
      <c r="A4" s="29"/>
      <c r="B4" s="29"/>
      <c r="C4" s="29"/>
      <c r="D4" s="29"/>
      <c r="E4" s="30" t="s">
        <v>8</v>
      </c>
      <c r="F4" s="30" t="s">
        <v>9</v>
      </c>
      <c r="G4" s="30" t="s">
        <v>10</v>
      </c>
      <c r="H4" s="29"/>
    </row>
    <row r="5" spans="1:10" x14ac:dyDescent="0.4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  <c r="J5" s="11"/>
    </row>
    <row r="6" spans="1:10" x14ac:dyDescent="0.4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10" x14ac:dyDescent="0.4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10" x14ac:dyDescent="0.4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10" x14ac:dyDescent="0.4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10" x14ac:dyDescent="0.4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10" x14ac:dyDescent="0.4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10" x14ac:dyDescent="0.4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10" x14ac:dyDescent="0.4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10" x14ac:dyDescent="0.4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10" x14ac:dyDescent="0.4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10" x14ac:dyDescent="0.4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J7" sqref="J7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1" t="s">
        <v>23</v>
      </c>
      <c r="B1" s="21"/>
      <c r="C1" s="21"/>
      <c r="D1" s="21"/>
      <c r="E1" s="21"/>
      <c r="F1" s="21"/>
      <c r="G1" s="2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OR($C$3="사원",$F3&gt;1000000)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M39"/>
  <sheetViews>
    <sheetView topLeftCell="A10" workbookViewId="0">
      <selection activeCell="C27" sqref="C27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3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3" x14ac:dyDescent="0.4">
      <c r="A2" s="2" t="s">
        <v>173</v>
      </c>
      <c r="B2" s="2" t="s">
        <v>174</v>
      </c>
      <c r="C2" s="26" t="s">
        <v>175</v>
      </c>
      <c r="D2" s="2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3" x14ac:dyDescent="0.4">
      <c r="A3" s="2" t="s">
        <v>177</v>
      </c>
      <c r="B3" s="2" t="s">
        <v>178</v>
      </c>
      <c r="C3" s="26" t="s">
        <v>179</v>
      </c>
      <c r="D3" s="27"/>
      <c r="E3" s="8">
        <f>DATE(MID(C3,1,2),MID(C3,3,2),MID(C3,5,2))</f>
        <v>34011</v>
      </c>
      <c r="F3" t="str">
        <f>MID(C3,1,2)</f>
        <v>93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(COUNTBLANK($I$3:$I$12)/(COUNTA($I$3:$I$12)+COUNTBLANK($I$3:$I$12)))*100&amp;"%"</f>
        <v>30%</v>
      </c>
    </row>
    <row r="4" spans="1:13" x14ac:dyDescent="0.4">
      <c r="A4" s="2" t="s">
        <v>180</v>
      </c>
      <c r="B4" s="2" t="s">
        <v>181</v>
      </c>
      <c r="C4" s="26" t="s">
        <v>182</v>
      </c>
      <c r="D4" s="27"/>
      <c r="E4" s="8">
        <f t="shared" ref="E4:E12" si="0">DATE(MID(C4,1,2),MID(C4,3,2),MID(C4,5,2))</f>
        <v>2988</v>
      </c>
      <c r="F4" t="str">
        <f>MID(C3,3,2)</f>
        <v>02</v>
      </c>
      <c r="G4" s="2">
        <v>375002</v>
      </c>
      <c r="H4" s="2" t="s">
        <v>62</v>
      </c>
      <c r="I4" s="2"/>
      <c r="J4" s="2">
        <v>0</v>
      </c>
    </row>
    <row r="5" spans="1:13" x14ac:dyDescent="0.4">
      <c r="A5" s="2" t="s">
        <v>183</v>
      </c>
      <c r="B5" s="2" t="s">
        <v>181</v>
      </c>
      <c r="C5" s="26" t="s">
        <v>184</v>
      </c>
      <c r="D5" s="27"/>
      <c r="E5" s="8">
        <f t="shared" si="0"/>
        <v>30641</v>
      </c>
      <c r="F5" t="str">
        <f>MID(C3,5,2)</f>
        <v>11</v>
      </c>
      <c r="G5" s="2">
        <v>375004</v>
      </c>
      <c r="H5" s="2" t="s">
        <v>62</v>
      </c>
      <c r="I5" s="2" t="s">
        <v>61</v>
      </c>
      <c r="J5" s="2">
        <v>64</v>
      </c>
      <c r="K5">
        <f>COUNTBLANK($I$3:$I$12)</f>
        <v>3</v>
      </c>
    </row>
    <row r="6" spans="1:13" x14ac:dyDescent="0.4">
      <c r="A6" s="2" t="s">
        <v>185</v>
      </c>
      <c r="B6" s="2" t="s">
        <v>178</v>
      </c>
      <c r="C6" s="26" t="s">
        <v>186</v>
      </c>
      <c r="D6" s="27"/>
      <c r="E6" s="8">
        <f t="shared" si="0"/>
        <v>1722</v>
      </c>
      <c r="G6" s="2">
        <v>375013</v>
      </c>
      <c r="H6" s="2" t="s">
        <v>62</v>
      </c>
      <c r="I6" s="2" t="s">
        <v>61</v>
      </c>
      <c r="J6" s="2">
        <v>88</v>
      </c>
      <c r="M6" t="s">
        <v>248</v>
      </c>
    </row>
    <row r="7" spans="1:13" x14ac:dyDescent="0.4">
      <c r="A7" s="2" t="s">
        <v>187</v>
      </c>
      <c r="B7" s="2" t="s">
        <v>178</v>
      </c>
      <c r="C7" s="26" t="s">
        <v>188</v>
      </c>
      <c r="D7" s="2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  <c r="K7">
        <f>COUNTA($I$3:$I$12)</f>
        <v>7</v>
      </c>
    </row>
    <row r="8" spans="1:13" x14ac:dyDescent="0.4">
      <c r="A8" s="2" t="s">
        <v>189</v>
      </c>
      <c r="B8" s="2" t="s">
        <v>178</v>
      </c>
      <c r="C8" s="26" t="s">
        <v>190</v>
      </c>
      <c r="D8" s="2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3" x14ac:dyDescent="0.4">
      <c r="A9" s="2" t="s">
        <v>191</v>
      </c>
      <c r="B9" s="2" t="s">
        <v>181</v>
      </c>
      <c r="C9" s="26" t="s">
        <v>192</v>
      </c>
      <c r="D9" s="27"/>
      <c r="E9" s="8">
        <f t="shared" si="0"/>
        <v>1442</v>
      </c>
      <c r="G9" s="2">
        <v>375038</v>
      </c>
      <c r="H9" s="2" t="s">
        <v>60</v>
      </c>
      <c r="I9" s="2" t="s">
        <v>61</v>
      </c>
      <c r="J9" s="2">
        <v>92</v>
      </c>
    </row>
    <row r="10" spans="1:13" x14ac:dyDescent="0.4">
      <c r="A10" s="2" t="s">
        <v>193</v>
      </c>
      <c r="B10" s="2" t="s">
        <v>178</v>
      </c>
      <c r="C10" s="26" t="s">
        <v>194</v>
      </c>
      <c r="D10" s="27"/>
      <c r="E10" s="8">
        <f t="shared" si="0"/>
        <v>2789</v>
      </c>
      <c r="G10" s="2">
        <v>375042</v>
      </c>
      <c r="H10" s="2" t="s">
        <v>62</v>
      </c>
      <c r="I10" s="2"/>
      <c r="J10" s="2">
        <v>0</v>
      </c>
    </row>
    <row r="11" spans="1:13" x14ac:dyDescent="0.4">
      <c r="A11" s="2" t="s">
        <v>195</v>
      </c>
      <c r="B11" s="2" t="s">
        <v>181</v>
      </c>
      <c r="C11" s="26" t="s">
        <v>196</v>
      </c>
      <c r="D11" s="2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3" x14ac:dyDescent="0.4">
      <c r="A12" s="2" t="s">
        <v>197</v>
      </c>
      <c r="B12" s="2" t="s">
        <v>181</v>
      </c>
      <c r="C12" s="26" t="s">
        <v>198</v>
      </c>
      <c r="D12" s="2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3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3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3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HLOOKUP(RIGHT(H16,1),$H$26:$K$27,2,FALSE)*J16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HLOOKUP(RIGHT(H17,1),$H$26:$K$27,2,FALSE)*J17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22" t="s">
        <v>87</v>
      </c>
      <c r="E24" s="23"/>
    </row>
    <row r="25" spans="1:11" x14ac:dyDescent="0.4">
      <c r="A25" s="2">
        <v>1601</v>
      </c>
      <c r="B25" s="2" t="s">
        <v>88</v>
      </c>
      <c r="C25" s="2">
        <v>78</v>
      </c>
      <c r="D25" s="2" t="s">
        <v>208</v>
      </c>
      <c r="E25" s="2" t="s">
        <v>250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249</v>
      </c>
      <c r="E26" s="2" t="s">
        <v>251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24" t="s">
        <v>95</v>
      </c>
      <c r="B27" s="25"/>
      <c r="C27" s="2" t="e">
        <f>DAVERAGE($A$15:$C$26,B15:C15,$D$25:$E$27)</f>
        <v>#VALUE!</v>
      </c>
      <c r="D27" s="2" t="s">
        <v>252</v>
      </c>
      <c r="E27" s="2" t="s">
        <v>251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/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/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/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/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/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/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/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/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/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8" workbookViewId="0">
      <selection activeCell="G16" sqref="G16:H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8" t="s">
        <v>104</v>
      </c>
      <c r="B1" s="28"/>
      <c r="C1" s="28"/>
      <c r="D1" s="28"/>
      <c r="F1" s="28" t="s">
        <v>105</v>
      </c>
      <c r="G1" s="28"/>
      <c r="H1" s="28"/>
      <c r="I1" s="28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8" t="s">
        <v>116</v>
      </c>
      <c r="B14" s="28"/>
      <c r="C14" s="28"/>
      <c r="D14" s="28"/>
      <c r="F14" s="28" t="s">
        <v>117</v>
      </c>
      <c r="G14" s="28"/>
      <c r="H14" s="28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13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13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13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13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13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13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13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13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13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13">
        <v>5320000</v>
      </c>
    </row>
  </sheetData>
  <dataConsolidate>
    <dataRefs count="3">
      <dataRef ref="C3:D12" sheet="분석작업-1"/>
      <dataRef ref="H3:I12" sheet="분석작업-1"/>
      <dataRef ref="C16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8" workbookViewId="0">
      <selection activeCell="G42" sqref="G42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1" t="s">
        <v>144</v>
      </c>
      <c r="B1" s="21"/>
      <c r="C1" s="21"/>
      <c r="D1" s="21"/>
      <c r="E1" s="21"/>
      <c r="F1" s="21"/>
      <c r="G1" s="21"/>
      <c r="H1" s="21"/>
      <c r="I1" s="21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4" t="s">
        <v>243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4" t="s">
        <v>244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4" t="s">
        <v>245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4" t="s">
        <v>239</v>
      </c>
      <c r="C13" s="2"/>
      <c r="D13" s="18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4" t="s">
        <v>243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4" t="s">
        <v>244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4" t="s">
        <v>245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4" t="s">
        <v>240</v>
      </c>
      <c r="C23" s="2"/>
      <c r="D23" s="18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4" t="s">
        <v>246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4" t="s">
        <v>244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5"/>
      <c r="B32" s="15"/>
      <c r="C32" s="17" t="s">
        <v>245</v>
      </c>
      <c r="D32" s="15"/>
      <c r="E32" s="16"/>
      <c r="F32" s="16"/>
      <c r="G32" s="16"/>
      <c r="H32" s="16"/>
      <c r="I32" s="16">
        <f>SUBTOTAL(5,I29:I31)</f>
        <v>4092000</v>
      </c>
    </row>
    <row r="33" spans="1:9" outlineLevel="1" x14ac:dyDescent="0.4">
      <c r="A33" s="15"/>
      <c r="B33" s="17" t="s">
        <v>241</v>
      </c>
      <c r="C33" s="15"/>
      <c r="D33" s="19">
        <f>SUBTOTAL(1,D24:D31)</f>
        <v>0.66666666666666663</v>
      </c>
      <c r="E33" s="16"/>
      <c r="F33" s="16"/>
      <c r="G33" s="16"/>
      <c r="H33" s="16"/>
      <c r="I33" s="16"/>
    </row>
    <row r="34" spans="1:9" x14ac:dyDescent="0.4">
      <c r="A34" s="15"/>
      <c r="B34" s="17"/>
      <c r="C34" s="17" t="s">
        <v>247</v>
      </c>
      <c r="D34" s="15"/>
      <c r="E34" s="16"/>
      <c r="F34" s="16"/>
      <c r="G34" s="16"/>
      <c r="H34" s="16"/>
      <c r="I34" s="16">
        <f>SUBTOTAL(5,I4:I31)</f>
        <v>2596000</v>
      </c>
    </row>
    <row r="35" spans="1:9" x14ac:dyDescent="0.4">
      <c r="A35" s="15"/>
      <c r="B35" s="17" t="s">
        <v>242</v>
      </c>
      <c r="C35" s="15"/>
      <c r="D35" s="19">
        <f>SUBTOTAL(1,D4:D31)</f>
        <v>1.1111111111111112</v>
      </c>
      <c r="E35" s="16"/>
      <c r="F35" s="16"/>
      <c r="G35" s="16"/>
      <c r="H35" s="16"/>
      <c r="I35" s="16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E5" activeCellId="1" sqref="E3 E5:E14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1" t="s">
        <v>145</v>
      </c>
      <c r="B1" s="21"/>
      <c r="C1" s="21"/>
      <c r="D1" s="21"/>
      <c r="E1" s="21"/>
    </row>
    <row r="3" spans="1:5" x14ac:dyDescent="0.4">
      <c r="D3" s="2" t="s">
        <v>146</v>
      </c>
      <c r="E3" s="20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20">
        <f>D5*$E$3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20">
        <f t="shared" ref="E6:E14" si="0">D6*$E$3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20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20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20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20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20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20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20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20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0" workbookViewId="0">
      <selection activeCell="I12" sqref="I12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1" t="s">
        <v>157</v>
      </c>
      <c r="B1" s="21"/>
      <c r="C1" s="21"/>
      <c r="D1" s="21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이제성</cp:lastModifiedBy>
  <dcterms:created xsi:type="dcterms:W3CDTF">2023-12-05T07:39:23Z</dcterms:created>
  <dcterms:modified xsi:type="dcterms:W3CDTF">2025-12-17T07:56:03Z</dcterms:modified>
</cp:coreProperties>
</file>