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 codeName="{3D1A710C-6663-3D7B-7F91-EC182F24A4B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컴활 내가푼것\"/>
    </mc:Choice>
  </mc:AlternateContent>
  <xr:revisionPtr revIDLastSave="0" documentId="13_ncr:1_{2431A14F-E0D7-400B-97DD-BF0B4A1CA3A2}" xr6:coauthVersionLast="36" xr6:coauthVersionMax="47" xr10:uidLastSave="{00000000-0000-0000-0000-000000000000}"/>
  <bookViews>
    <workbookView xWindow="3375" yWindow="3375" windowWidth="16965" windowHeight="15210" activeTab="3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4" l="1"/>
  <c r="E33" i="4"/>
  <c r="E34" i="4"/>
  <c r="E35" i="4"/>
  <c r="E36" i="4"/>
  <c r="E37" i="4"/>
  <c r="E38" i="4"/>
  <c r="E39" i="4"/>
  <c r="E31" i="4"/>
  <c r="E6" i="7"/>
  <c r="E7" i="7"/>
  <c r="E8" i="7"/>
  <c r="E9" i="7"/>
  <c r="E10" i="7"/>
  <c r="E11" i="7"/>
  <c r="E12" i="7"/>
  <c r="E13" i="7"/>
  <c r="E14" i="7"/>
  <c r="E5" i="7"/>
  <c r="I34" i="6" l="1"/>
  <c r="I32" i="6"/>
  <c r="I28" i="6"/>
  <c r="I25" i="6"/>
  <c r="I22" i="6"/>
  <c r="I19" i="6"/>
  <c r="I16" i="6"/>
  <c r="I12" i="6"/>
  <c r="I10" i="6"/>
  <c r="I6" i="6"/>
  <c r="D33" i="6"/>
  <c r="D23" i="6"/>
  <c r="D13" i="6"/>
  <c r="D35" i="6" s="1"/>
  <c r="K17" i="4"/>
  <c r="K18" i="4"/>
  <c r="K19" i="4"/>
  <c r="K20" i="4"/>
  <c r="K21" i="4"/>
  <c r="K22" i="4"/>
  <c r="K23" i="4"/>
  <c r="K16" i="4"/>
  <c r="C27" i="4"/>
  <c r="K3" i="4"/>
  <c r="E4" i="4"/>
  <c r="E5" i="4"/>
  <c r="E6" i="4"/>
  <c r="E7" i="4"/>
  <c r="E8" i="4"/>
  <c r="E9" i="4"/>
  <c r="E10" i="4"/>
  <c r="E11" i="4"/>
  <c r="E12" i="4"/>
  <c r="E3" i="4"/>
  <c r="D25" i="5" l="1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<sst xmlns="http://schemas.openxmlformats.org/spreadsheetml/2006/main" count="430" uniqueCount="260">
  <si>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</si>
  <si>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</si>
  <si>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</si>
  <si>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</si>
  <si>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</si>
  <si>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</si>
  <si>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</si>
  <si>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</si>
  <si>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</si>
  <si>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</si>
  <si>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</si>
  <si>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</si>
  <si>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</si>
  <si>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</si>
  <si>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</si>
  <si>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</si>
  <si>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</si>
  <si>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</si>
  <si>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</si>
  <si>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</si>
  <si>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</si>
  <si>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</si>
  <si>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</si>
  <si>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</si>
  <si>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</si>
  <si>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</si>
  <si>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</si>
  <si>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</si>
  <si>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</si>
  <si>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</si>
  <si>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</si>
  <si>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</si>
  <si>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</si>
  <si>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</si>
  <si>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</si>
  <si>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</si>
  <si>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</si>
  <si>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</si>
  <si>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</si>
  <si>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</si>
  <si>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</si>
  <si>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</si>
  <si>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</si>
  <si>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</si>
  <si>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</si>
  <si>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</si>
  <si>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</si>
  <si>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</si>
  <si>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</si>
  <si>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</si>
  <si>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</si>
  <si>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</si>
  <si>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</si>
  <si>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</si>
  <si>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</si>
  <si>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</si>
  <si>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</si>
  <si>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</si>
  <si>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</si>
  <si>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</si>
  <si>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</si>
  <si>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</si>
  <si>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</si>
  <si>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</si>
  <si>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</si>
  <si>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</si>
  <si>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</si>
  <si>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</si>
  <si>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</si>
  <si>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</si>
  <si>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</si>
  <si>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</si>
  <si>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</si>
  <si>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</si>
  <si>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</si>
  <si>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</si>
  <si>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</si>
  <si>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</si>
  <si>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</si>
  <si>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</si>
  <si>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</si>
  <si>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</si>
  <si>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</si>
  <si>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</si>
  <si>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</si>
  <si>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</si>
  <si>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</si>
  <si>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</si>
  <si>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</si>
  <si>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</si>
  <si>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</si>
  <si>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</si>
  <si>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</si>
  <si>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</si>
  <si>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</si>
  <si>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</si>
  <si>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</si>
  <si>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</si>
  <si>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</si>
  <si>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</si>
  <si>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</si>
  <si>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</si>
  <si>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</si>
  <si>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</si>
  <si>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</si>
  <si>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</si>
  <si>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</si>
  <si>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</si>
  <si>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</si>
  <si>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</si>
  <si>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</si>
  <si>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</si>
  <si>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</si>
  <si>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</si>
  <si>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</si>
  <si>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</si>
  <si>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</si>
  <si>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</si>
  <si>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</si>
  <si>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</si>
  <si>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</si>
  <si>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</si>
  <si>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</si>
  <si>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</si>
  <si>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</si>
  <si>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</si>
  <si>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</si>
  <si>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</si>
  <si>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</si>
  <si>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</si>
  <si>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</si>
  <si>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</si>
  <si>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</si>
  <si>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</si>
  <si>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</si>
  <si>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</si>
  <si>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</si>
  <si>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</si>
  <si>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</si>
  <si>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</si>
  <si>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</si>
  <si>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</si>
  <si>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</si>
  <si>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</si>
  <si>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</si>
  <si>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</si>
  <si>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</si>
  <si>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</si>
  <si>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</si>
  <si>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</si>
  <si>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</si>
  <si>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</si>
  <si>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</si>
  <si>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</si>
  <si>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</si>
  <si>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</si>
  <si>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</si>
  <si>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</si>
  <si>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</si>
  <si>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</si>
  <si>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</si>
  <si>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</si>
  <si>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</si>
  <si>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</si>
  <si>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</si>
  <si>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</si>
  <si>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</si>
  <si>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</si>
  <si>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</si>
  <si>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</si>
  <si>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</si>
  <si>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</si>
  <si>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</si>
  <si>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</si>
  <si>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</si>
  <si>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</si>
  <si>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</si>
  <si>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</si>
  <si>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</si>
  <si>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</si>
  <si>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</si>
  <si>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</si>
  <si>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</si>
  <si>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</si>
  <si>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</si>
  <si>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</si>
  <si>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</si>
  <si>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</si>
  <si>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</si>
  <si>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</si>
  <si>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</si>
  <si>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</si>
  <si>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</si>
  <si>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</si>
  <si>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</si>
  <si>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</si>
  <si>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</si>
  <si>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</si>
  <si>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</si>
  <si>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</si>
  <si>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</si>
  <si>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</si>
  <si>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</si>
  <si>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</si>
  <si>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</si>
  <si>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</si>
  <si>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</si>
  <si>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회원명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</si>
  <si>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</si>
  <si>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</si>
  <si>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</si>
  <si>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</si>
  <si>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</si>
  <si>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</si>
  <si>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</si>
  <si>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성별</t>
    <phoneticPr fontId="2" type="noConversion"/>
  </si>
  <si>
    <t>여</t>
    <phoneticPr fontId="2" type="noConversion"/>
  </si>
  <si>
    <t>남</t>
    <phoneticPr fontId="2" type="noConversion"/>
  </si>
  <si>
    <t>별칭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</si>
  <si>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</si>
  <si>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</si>
  <si>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</si>
  <si>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</si>
  <si>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</si>
  <si>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</si>
  <si>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</si>
  <si>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지역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</si>
  <si>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</si>
  <si>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</si>
  <si>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</si>
  <si>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</si>
  <si>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</si>
  <si>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</si>
  <si>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</si>
  <si>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가입년도</t>
    <phoneticPr fontId="2" type="noConversion"/>
  </si>
  <si>
    <t>2020년</t>
    <phoneticPr fontId="2" type="noConversion"/>
  </si>
  <si>
    <t>2016년</t>
    <phoneticPr fontId="2" type="noConversion"/>
  </si>
  <si>
    <t>2021년</t>
    <phoneticPr fontId="2" type="noConversion"/>
  </si>
  <si>
    <t>2019년</t>
    <phoneticPr fontId="2" type="noConversion"/>
  </si>
  <si>
    <t>2017년</t>
    <phoneticPr fontId="2" type="noConversion"/>
  </si>
  <si>
    <t>2018년</t>
    <phoneticPr fontId="2" type="noConversion"/>
  </si>
  <si>
    <t>연락처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</si>
  <si>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</si>
  <si>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</si>
  <si>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</si>
  <si>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</si>
  <si>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</si>
  <si>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</si>
  <si>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</si>
  <si>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總點</t>
    <phoneticPr fontId="2" type="noConversion"/>
  </si>
  <si>
    <t>&gt;=90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</si>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</sst>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85" formatCode="0.0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85" fontId="0" fillId="0" borderId="1" xfId="0" applyNumberFormat="1" applyBorder="1" applyAlignment="1">
      <alignment horizontal="center" vertical="center"/>
    </xf>
    <xf numFmtId="185" fontId="0" fillId="0" borderId="0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D8-4812-912E-B4BA021A5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74399056"/>
        <c:axId val="574402664"/>
      </c:barChart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5744026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74399056"/>
        <c:crosses val="max"/>
        <c:crossBetween val="between"/>
        <c:majorUnit val="2"/>
      </c:valAx>
      <c:catAx>
        <c:axId val="574399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440266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102504AE-DFE5-4932-9486-2F22A3F1F4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AF85637F-A93C-4C11-B794-F02A68049AC9}"/>
            </a:ext>
          </a:extLst>
        </xdr:cNvPr>
        <xdr:cNvSpPr/>
      </xdr:nvSpPr>
      <xdr:spPr>
        <a:xfrm>
          <a:off x="4133850" y="1304925"/>
          <a:ext cx="1371600" cy="4191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>
      <selection activeCell="F11" sqref="F11"/>
    </sheetView>
  </sheetViews>
  <sheetFormatPr defaultRowHeight="16.5" x14ac:dyDescent="0.3"/>
  <cols>
    <col min="3" max="3" width="9.375" bestFit="1" customWidth="1"/>
    <col min="6" max="6" width="13.875" bestFit="1" customWidth="1"/>
  </cols>
  <sheetData>
    <row r="1" spans="1:6" x14ac:dyDescent="0.3">
      <c r="A1" t="s">
        <v>0</v>
      </c>
    </row>
    <row r="3" spans="1:6" x14ac:dyDescent="0.3">
      <c r="A3" s="1" t="s">
        <v>207</v>
      </c>
      <c r="B3" s="1" t="s">
        <v>215</v>
      </c>
      <c r="C3" s="1" t="s">
        <v>218</v>
      </c>
      <c r="D3" s="1" t="s">
        <v>226</v>
      </c>
      <c r="E3" s="1" t="s">
        <v>234</v>
      </c>
      <c r="F3" s="1" t="s">
        <v>241</v>
      </c>
    </row>
    <row r="4" spans="1:6" x14ac:dyDescent="0.3">
      <c r="A4" s="1" t="s">
        <v>208</v>
      </c>
      <c r="B4" s="1" t="s">
        <v>216</v>
      </c>
      <c r="C4" s="1" t="s">
        <v>219</v>
      </c>
      <c r="D4" s="1" t="s">
        <v>227</v>
      </c>
      <c r="E4" s="1" t="s">
        <v>235</v>
      </c>
      <c r="F4" s="1" t="s">
        <v>242</v>
      </c>
    </row>
    <row r="5" spans="1:6" x14ac:dyDescent="0.3">
      <c r="A5" s="1" t="s">
        <v>209</v>
      </c>
      <c r="B5" s="1" t="s">
        <v>217</v>
      </c>
      <c r="C5" s="1" t="s">
        <v>220</v>
      </c>
      <c r="D5" s="1" t="s">
        <v>228</v>
      </c>
      <c r="E5" s="1" t="s">
        <v>236</v>
      </c>
      <c r="F5" s="1" t="s">
        <v>243</v>
      </c>
    </row>
    <row r="6" spans="1:6" x14ac:dyDescent="0.3">
      <c r="A6" s="1" t="s">
        <v>210</v>
      </c>
      <c r="B6" s="1" t="s">
        <v>216</v>
      </c>
      <c r="C6" s="1" t="s">
        <v>221</v>
      </c>
      <c r="D6" s="1" t="s">
        <v>229</v>
      </c>
      <c r="E6" s="1" t="s">
        <v>238</v>
      </c>
      <c r="F6" s="1" t="s">
        <v>244</v>
      </c>
    </row>
    <row r="7" spans="1:6" x14ac:dyDescent="0.3">
      <c r="A7" s="1" t="s">
        <v>211</v>
      </c>
      <c r="B7" s="1" t="s">
        <v>217</v>
      </c>
      <c r="C7" s="1" t="s">
        <v>222</v>
      </c>
      <c r="D7" s="1" t="s">
        <v>230</v>
      </c>
      <c r="E7" s="1" t="s">
        <v>237</v>
      </c>
      <c r="F7" s="1" t="s">
        <v>245</v>
      </c>
    </row>
    <row r="8" spans="1:6" x14ac:dyDescent="0.3">
      <c r="A8" s="1" t="s">
        <v>212</v>
      </c>
      <c r="B8" s="1" t="s">
        <v>216</v>
      </c>
      <c r="C8" s="1" t="s">
        <v>223</v>
      </c>
      <c r="D8" s="1" t="s">
        <v>231</v>
      </c>
      <c r="E8" s="1" t="s">
        <v>239</v>
      </c>
      <c r="F8" s="1" t="s">
        <v>246</v>
      </c>
    </row>
    <row r="9" spans="1:6" x14ac:dyDescent="0.3">
      <c r="A9" s="1" t="s">
        <v>213</v>
      </c>
      <c r="B9" s="1" t="s">
        <v>217</v>
      </c>
      <c r="C9" s="1" t="s">
        <v>224</v>
      </c>
      <c r="D9" s="1" t="s">
        <v>232</v>
      </c>
      <c r="E9" s="1" t="s">
        <v>235</v>
      </c>
      <c r="F9" s="1" t="s">
        <v>247</v>
      </c>
    </row>
    <row r="10" spans="1:6" x14ac:dyDescent="0.3">
      <c r="A10" s="1" t="s">
        <v>214</v>
      </c>
      <c r="B10" s="1" t="s">
        <v>216</v>
      </c>
      <c r="C10" s="1" t="s">
        <v>225</v>
      </c>
      <c r="D10" s="1" t="s">
        <v>233</v>
      </c>
      <c r="E10" s="1" t="s">
        <v>240</v>
      </c>
      <c r="F10" s="1" t="s">
        <v>248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L22" sqref="L22"/>
    </sheetView>
  </sheetViews>
  <sheetFormatPr defaultRowHeight="16.5" x14ac:dyDescent="0.3"/>
  <cols>
    <col min="1" max="1" width="9.5" customWidth="1"/>
    <col min="5" max="7" width="9.625" customWidth="1"/>
  </cols>
  <sheetData>
    <row r="1" spans="1:8" x14ac:dyDescent="0.3">
      <c r="D1" s="5" t="s">
        <v>1</v>
      </c>
    </row>
    <row r="3" spans="1:8" x14ac:dyDescent="0.3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/>
      <c r="G3" s="16"/>
      <c r="H3" s="16" t="s">
        <v>249</v>
      </c>
    </row>
    <row r="4" spans="1:8" x14ac:dyDescent="0.3">
      <c r="A4" s="16"/>
      <c r="B4" s="16"/>
      <c r="C4" s="16"/>
      <c r="D4" s="16"/>
      <c r="E4" s="17" t="s">
        <v>8</v>
      </c>
      <c r="F4" s="17" t="s">
        <v>9</v>
      </c>
      <c r="G4" s="17" t="s">
        <v>10</v>
      </c>
      <c r="H4" s="16"/>
    </row>
    <row r="5" spans="1:8" x14ac:dyDescent="0.3">
      <c r="A5" s="2">
        <v>23010501</v>
      </c>
      <c r="B5" s="2" t="s">
        <v>11</v>
      </c>
      <c r="C5" s="2">
        <v>46</v>
      </c>
      <c r="D5" s="2">
        <v>24</v>
      </c>
      <c r="E5" s="2"/>
      <c r="F5" s="2"/>
      <c r="G5" s="2">
        <v>20</v>
      </c>
      <c r="H5" s="2">
        <v>90</v>
      </c>
    </row>
    <row r="6" spans="1:8" x14ac:dyDescent="0.3">
      <c r="A6" s="2">
        <v>23010502</v>
      </c>
      <c r="B6" s="2" t="s">
        <v>12</v>
      </c>
      <c r="C6" s="2">
        <v>38</v>
      </c>
      <c r="D6" s="2">
        <v>20</v>
      </c>
      <c r="E6" s="2">
        <v>5</v>
      </c>
      <c r="F6" s="2"/>
      <c r="G6" s="2"/>
      <c r="H6" s="2">
        <v>63</v>
      </c>
    </row>
    <row r="7" spans="1:8" x14ac:dyDescent="0.3">
      <c r="A7" s="2">
        <v>23010503</v>
      </c>
      <c r="B7" s="2" t="s">
        <v>13</v>
      </c>
      <c r="C7" s="2">
        <v>49</v>
      </c>
      <c r="D7" s="2">
        <v>30</v>
      </c>
      <c r="E7" s="2"/>
      <c r="F7" s="2">
        <v>15</v>
      </c>
      <c r="G7" s="2"/>
      <c r="H7" s="2">
        <v>94</v>
      </c>
    </row>
    <row r="8" spans="1:8" x14ac:dyDescent="0.3">
      <c r="A8" s="2">
        <v>23010504</v>
      </c>
      <c r="B8" s="2" t="s">
        <v>14</v>
      </c>
      <c r="C8" s="2">
        <v>24</v>
      </c>
      <c r="D8" s="2">
        <v>18</v>
      </c>
      <c r="E8" s="2"/>
      <c r="F8" s="2"/>
      <c r="G8" s="2">
        <v>20</v>
      </c>
      <c r="H8" s="2">
        <v>62</v>
      </c>
    </row>
    <row r="9" spans="1:8" x14ac:dyDescent="0.3">
      <c r="A9" s="2">
        <v>23010505</v>
      </c>
      <c r="B9" s="2" t="s">
        <v>15</v>
      </c>
      <c r="C9" s="2">
        <v>35</v>
      </c>
      <c r="D9" s="2">
        <v>25</v>
      </c>
      <c r="E9" s="2"/>
      <c r="F9" s="2"/>
      <c r="G9" s="2">
        <v>20</v>
      </c>
      <c r="H9" s="2">
        <v>80</v>
      </c>
    </row>
    <row r="10" spans="1:8" x14ac:dyDescent="0.3">
      <c r="A10" s="2">
        <v>23010506</v>
      </c>
      <c r="B10" s="2" t="s">
        <v>16</v>
      </c>
      <c r="C10" s="2">
        <v>33</v>
      </c>
      <c r="D10" s="2">
        <v>22</v>
      </c>
      <c r="E10" s="2"/>
      <c r="F10" s="2"/>
      <c r="G10" s="2">
        <v>20</v>
      </c>
      <c r="H10" s="2">
        <v>75</v>
      </c>
    </row>
    <row r="11" spans="1:8" x14ac:dyDescent="0.3">
      <c r="A11" s="2">
        <v>23010507</v>
      </c>
      <c r="B11" s="2" t="s">
        <v>17</v>
      </c>
      <c r="C11" s="2">
        <v>48</v>
      </c>
      <c r="D11" s="2">
        <v>29</v>
      </c>
      <c r="E11" s="2"/>
      <c r="F11" s="2">
        <v>15</v>
      </c>
      <c r="G11" s="2"/>
      <c r="H11" s="2">
        <v>92</v>
      </c>
    </row>
    <row r="12" spans="1:8" x14ac:dyDescent="0.3">
      <c r="A12" s="2">
        <v>23010508</v>
      </c>
      <c r="B12" s="2" t="s">
        <v>18</v>
      </c>
      <c r="C12" s="2">
        <v>42</v>
      </c>
      <c r="D12" s="2">
        <v>23</v>
      </c>
      <c r="E12" s="2"/>
      <c r="F12" s="2"/>
      <c r="G12" s="2">
        <v>20</v>
      </c>
      <c r="H12" s="2">
        <v>85</v>
      </c>
    </row>
    <row r="13" spans="1:8" x14ac:dyDescent="0.3">
      <c r="A13" s="2">
        <v>23010509</v>
      </c>
      <c r="B13" s="2" t="s">
        <v>19</v>
      </c>
      <c r="C13" s="2">
        <v>31</v>
      </c>
      <c r="D13" s="2">
        <v>17</v>
      </c>
      <c r="E13" s="2">
        <v>10</v>
      </c>
      <c r="F13" s="2"/>
      <c r="G13" s="2"/>
      <c r="H13" s="2">
        <v>58</v>
      </c>
    </row>
    <row r="14" spans="1:8" x14ac:dyDescent="0.3">
      <c r="A14" s="2">
        <v>23010510</v>
      </c>
      <c r="B14" s="2" t="s">
        <v>20</v>
      </c>
      <c r="C14" s="2">
        <v>40</v>
      </c>
      <c r="D14" s="2">
        <v>21</v>
      </c>
      <c r="E14" s="2"/>
      <c r="F14" s="2"/>
      <c r="G14" s="2">
        <v>20</v>
      </c>
      <c r="H14" s="2">
        <v>81</v>
      </c>
    </row>
    <row r="15" spans="1:8" x14ac:dyDescent="0.3">
      <c r="A15" s="2">
        <v>23010511</v>
      </c>
      <c r="B15" s="2" t="s">
        <v>21</v>
      </c>
      <c r="C15" s="2">
        <v>39</v>
      </c>
      <c r="D15" s="2">
        <v>19</v>
      </c>
      <c r="E15" s="2"/>
      <c r="F15" s="2">
        <v>15</v>
      </c>
      <c r="G15" s="2"/>
      <c r="H15" s="2">
        <v>73</v>
      </c>
    </row>
    <row r="16" spans="1:8" x14ac:dyDescent="0.3">
      <c r="A16" s="2">
        <v>23010512</v>
      </c>
      <c r="B16" s="2" t="s">
        <v>22</v>
      </c>
      <c r="C16" s="2">
        <v>30</v>
      </c>
      <c r="D16" s="2">
        <v>26</v>
      </c>
      <c r="E16" s="2"/>
      <c r="F16" s="2"/>
      <c r="G16" s="2">
        <v>20</v>
      </c>
      <c r="H16" s="2">
        <v>76</v>
      </c>
    </row>
  </sheetData>
  <mergeCells count="6">
    <mergeCell ref="A3:A4"/>
    <mergeCell ref="B3:B4"/>
    <mergeCell ref="C3:C4"/>
    <mergeCell ref="D3:D4"/>
    <mergeCell ref="E3:G3"/>
    <mergeCell ref="H3:H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I20" sqref="I20"/>
    </sheetView>
  </sheetViews>
  <sheetFormatPr defaultRowHeight="16.5" x14ac:dyDescent="0.3"/>
  <cols>
    <col min="5" max="6" width="10.625" bestFit="1" customWidth="1"/>
    <col min="7" max="7" width="11.625" bestFit="1" customWidth="1"/>
  </cols>
  <sheetData>
    <row r="1" spans="1:7" ht="20.25" x14ac:dyDescent="0.3">
      <c r="A1" s="10" t="s">
        <v>23</v>
      </c>
      <c r="B1" s="10"/>
      <c r="C1" s="10"/>
      <c r="D1" s="10"/>
      <c r="E1" s="10"/>
      <c r="F1" s="10"/>
      <c r="G1" s="10"/>
    </row>
    <row r="3" spans="1:7" x14ac:dyDescent="0.3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3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3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3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3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3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3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3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3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3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3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3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3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3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abSelected="1" topLeftCell="A7" workbookViewId="0">
      <selection activeCell="E31" sqref="E31:E39"/>
    </sheetView>
  </sheetViews>
  <sheetFormatPr defaultRowHeight="16.5" x14ac:dyDescent="0.3"/>
  <cols>
    <col min="1" max="1" width="8.875" bestFit="1" customWidth="1"/>
    <col min="2" max="2" width="8.625" customWidth="1"/>
    <col min="5" max="5" width="11.125" bestFit="1" customWidth="1"/>
    <col min="11" max="11" width="10.875" bestFit="1" customWidth="1"/>
  </cols>
  <sheetData>
    <row r="1" spans="1:11" x14ac:dyDescent="0.3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3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3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DATE(2000+LEFT(A3,2),MID(A3,3,2),MID(A3,5,2))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18" t="str">
        <f>COUNTBLANK(I3:I12)/COUNTA(H3:H12)*100&amp;"%"</f>
        <v>30%</v>
      </c>
    </row>
    <row r="4" spans="1:11" x14ac:dyDescent="0.3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DATE(2000+LEFT(A4,2),MID(A4,3,2),MID(A4,5,2))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3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3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3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3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3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3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3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3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3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3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3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HLOOKUP(RIGHT(H16),$G$26:$K$27,2,FALSE)*J16</f>
        <v>1365000</v>
      </c>
    </row>
    <row r="17" spans="1:11" x14ac:dyDescent="0.3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HLOOKUP(RIGHT(H17),$G$26:$K$27,2,FALSE)*J17</f>
        <v>1330000</v>
      </c>
    </row>
    <row r="18" spans="1:11" x14ac:dyDescent="0.3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3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3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3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3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3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3">
      <c r="A24" s="2">
        <v>1599</v>
      </c>
      <c r="B24" s="2" t="s">
        <v>119</v>
      </c>
      <c r="C24" s="2">
        <v>88</v>
      </c>
      <c r="D24" s="11" t="s">
        <v>122</v>
      </c>
      <c r="E24" s="12"/>
    </row>
    <row r="25" spans="1:11" x14ac:dyDescent="0.3">
      <c r="A25" s="2">
        <v>1601</v>
      </c>
      <c r="B25" s="2" t="s">
        <v>123</v>
      </c>
      <c r="C25" s="2">
        <v>78</v>
      </c>
      <c r="D25" s="2" t="s">
        <v>103</v>
      </c>
      <c r="E25" s="2" t="s">
        <v>104</v>
      </c>
      <c r="G25" t="s">
        <v>124</v>
      </c>
    </row>
    <row r="26" spans="1:11" x14ac:dyDescent="0.3">
      <c r="A26" s="2">
        <v>1625</v>
      </c>
      <c r="B26" s="2" t="s">
        <v>109</v>
      </c>
      <c r="C26" s="2">
        <v>90</v>
      </c>
      <c r="D26" s="2" t="s">
        <v>109</v>
      </c>
      <c r="E26" s="2" t="s">
        <v>250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3">
      <c r="A27" s="13" t="s">
        <v>130</v>
      </c>
      <c r="B27" s="14"/>
      <c r="C27" s="2">
        <f>ROUND(DAVERAGE(A15:C26,C15,D25:E27),1)</f>
        <v>92.3</v>
      </c>
      <c r="D27" s="2" t="s">
        <v>111</v>
      </c>
      <c r="E27" s="2" t="s">
        <v>250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3">
      <c r="A29" s="6" t="s">
        <v>132</v>
      </c>
      <c r="B29" s="5" t="s">
        <v>133</v>
      </c>
    </row>
    <row r="30" spans="1:11" x14ac:dyDescent="0.3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3">
      <c r="A31" s="2" t="s">
        <v>138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3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3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3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3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3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3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3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3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workbookViewId="0">
      <selection activeCell="K19" sqref="K19"/>
    </sheetView>
  </sheetViews>
  <sheetFormatPr defaultRowHeight="16.5" x14ac:dyDescent="0.3"/>
  <cols>
    <col min="4" max="4" width="10.625" bestFit="1" customWidth="1"/>
    <col min="8" max="8" width="10.625" customWidth="1"/>
    <col min="9" max="9" width="10.625" bestFit="1" customWidth="1"/>
  </cols>
  <sheetData>
    <row r="1" spans="1:9" x14ac:dyDescent="0.3">
      <c r="A1" s="15" t="s">
        <v>139</v>
      </c>
      <c r="B1" s="15"/>
      <c r="C1" s="15"/>
      <c r="D1" s="15"/>
      <c r="F1" s="15" t="s">
        <v>140</v>
      </c>
      <c r="G1" s="15"/>
      <c r="H1" s="15"/>
      <c r="I1" s="15"/>
    </row>
    <row r="2" spans="1:9" x14ac:dyDescent="0.3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3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3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3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3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3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3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3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3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3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3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3">
      <c r="A14" s="15" t="s">
        <v>151</v>
      </c>
      <c r="B14" s="15"/>
      <c r="C14" s="15"/>
      <c r="D14" s="15"/>
      <c r="F14" s="15" t="s">
        <v>152</v>
      </c>
      <c r="G14" s="15"/>
      <c r="H14" s="15"/>
    </row>
    <row r="15" spans="1:9" x14ac:dyDescent="0.3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3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19">
        <v>3030000</v>
      </c>
    </row>
    <row r="17" spans="1:8" x14ac:dyDescent="0.3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19">
        <v>4620000</v>
      </c>
    </row>
    <row r="18" spans="1:8" x14ac:dyDescent="0.3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19">
        <v>3996000</v>
      </c>
    </row>
    <row r="19" spans="1:8" x14ac:dyDescent="0.3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19">
        <v>4860000</v>
      </c>
    </row>
    <row r="20" spans="1:8" x14ac:dyDescent="0.3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19">
        <v>2576000</v>
      </c>
    </row>
    <row r="21" spans="1:8" x14ac:dyDescent="0.3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19">
        <v>5082000</v>
      </c>
    </row>
    <row r="22" spans="1:8" x14ac:dyDescent="0.3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19">
        <v>3840000</v>
      </c>
    </row>
    <row r="23" spans="1:8" x14ac:dyDescent="0.3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19">
        <v>4425000</v>
      </c>
    </row>
    <row r="24" spans="1:8" x14ac:dyDescent="0.3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19">
        <v>3294000</v>
      </c>
    </row>
    <row r="25" spans="1:8" x14ac:dyDescent="0.3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19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workbookViewId="0">
      <selection activeCell="P23" sqref="P23"/>
    </sheetView>
  </sheetViews>
  <sheetFormatPr defaultRowHeight="16.5" outlineLevelRow="3" x14ac:dyDescent="0.3"/>
  <cols>
    <col min="4" max="4" width="9.875" bestFit="1" customWidth="1"/>
    <col min="5" max="7" width="10.625" bestFit="1" customWidth="1"/>
    <col min="8" max="8" width="9.125" bestFit="1" customWidth="1"/>
    <col min="9" max="9" width="10.625" bestFit="1" customWidth="1"/>
  </cols>
  <sheetData>
    <row r="1" spans="1:9" ht="20.25" x14ac:dyDescent="0.3">
      <c r="A1" s="10" t="s">
        <v>179</v>
      </c>
      <c r="B1" s="10"/>
      <c r="C1" s="10"/>
      <c r="D1" s="10"/>
      <c r="E1" s="10"/>
      <c r="F1" s="10"/>
      <c r="G1" s="10"/>
      <c r="H1" s="10"/>
      <c r="I1" s="10"/>
    </row>
    <row r="3" spans="1:9" x14ac:dyDescent="0.3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3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3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3">
      <c r="A6" s="2"/>
      <c r="B6" s="2"/>
      <c r="C6" s="20" t="s">
        <v>255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3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3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3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3">
      <c r="A10" s="2"/>
      <c r="B10" s="2"/>
      <c r="C10" s="20" t="s">
        <v>256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3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3">
      <c r="A12" s="2"/>
      <c r="B12" s="2"/>
      <c r="C12" s="20" t="s">
        <v>257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3">
      <c r="A13" s="2"/>
      <c r="B13" s="20" t="s">
        <v>251</v>
      </c>
      <c r="C13" s="2"/>
      <c r="D13" s="24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3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3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3">
      <c r="A16" s="2"/>
      <c r="B16" s="2"/>
      <c r="C16" s="20" t="s">
        <v>255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3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3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3">
      <c r="A19" s="2"/>
      <c r="B19" s="2"/>
      <c r="C19" s="20" t="s">
        <v>256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3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3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3">
      <c r="A22" s="2"/>
      <c r="B22" s="2"/>
      <c r="C22" s="20" t="s">
        <v>257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3">
      <c r="A23" s="2"/>
      <c r="B23" s="20" t="s">
        <v>252</v>
      </c>
      <c r="C23" s="2"/>
      <c r="D23" s="24">
        <f>SUBTOTAL(1,D14:D21)</f>
        <v>1</v>
      </c>
      <c r="E23" s="3"/>
      <c r="F23" s="3"/>
      <c r="G23" s="3"/>
      <c r="H23" s="3"/>
      <c r="I23" s="3"/>
    </row>
    <row r="24" spans="1:9" outlineLevel="3" x14ac:dyDescent="0.3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3">
      <c r="A25" s="2"/>
      <c r="B25" s="2"/>
      <c r="C25" s="20" t="s">
        <v>258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3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3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3">
      <c r="A28" s="2"/>
      <c r="B28" s="2"/>
      <c r="C28" s="20" t="s">
        <v>256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3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3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3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3">
      <c r="A32" s="21"/>
      <c r="B32" s="21"/>
      <c r="C32" s="23" t="s">
        <v>257</v>
      </c>
      <c r="D32" s="21"/>
      <c r="E32" s="22"/>
      <c r="F32" s="22"/>
      <c r="G32" s="22"/>
      <c r="H32" s="22"/>
      <c r="I32" s="22">
        <f>SUBTOTAL(5,I29:I31)</f>
        <v>4092000</v>
      </c>
    </row>
    <row r="33" spans="1:9" outlineLevel="1" x14ac:dyDescent="0.3">
      <c r="A33" s="21"/>
      <c r="B33" s="23" t="s">
        <v>253</v>
      </c>
      <c r="C33" s="21"/>
      <c r="D33" s="25">
        <f>SUBTOTAL(1,D24:D31)</f>
        <v>0.66666666666666663</v>
      </c>
      <c r="E33" s="22"/>
      <c r="F33" s="22"/>
      <c r="G33" s="22"/>
      <c r="H33" s="22"/>
      <c r="I33" s="22"/>
    </row>
    <row r="34" spans="1:9" x14ac:dyDescent="0.3">
      <c r="A34" s="21"/>
      <c r="B34" s="23"/>
      <c r="C34" s="23" t="s">
        <v>259</v>
      </c>
      <c r="D34" s="21"/>
      <c r="E34" s="22"/>
      <c r="F34" s="22"/>
      <c r="G34" s="22"/>
      <c r="H34" s="22"/>
      <c r="I34" s="22">
        <f>SUBTOTAL(5,I4:I31)</f>
        <v>2596000</v>
      </c>
    </row>
    <row r="35" spans="1:9" x14ac:dyDescent="0.3">
      <c r="A35" s="21"/>
      <c r="B35" s="23" t="s">
        <v>254</v>
      </c>
      <c r="C35" s="21"/>
      <c r="D35" s="25">
        <f>SUBTOTAL(1,D4:D31)</f>
        <v>1.1111111111111112</v>
      </c>
      <c r="E35" s="22"/>
      <c r="F35" s="22"/>
      <c r="G35" s="22"/>
      <c r="H35" s="22"/>
      <c r="I35" s="22"/>
    </row>
  </sheetData>
  <sortState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H11" sqref="H11"/>
    </sheetView>
  </sheetViews>
  <sheetFormatPr defaultRowHeight="16.5" x14ac:dyDescent="0.3"/>
  <cols>
    <col min="5" max="5" width="12.625" customWidth="1"/>
    <col min="6" max="6" width="5.625" customWidth="1"/>
  </cols>
  <sheetData>
    <row r="1" spans="1:5" ht="20.25" x14ac:dyDescent="0.3">
      <c r="A1" s="10" t="s">
        <v>180</v>
      </c>
      <c r="B1" s="10"/>
      <c r="C1" s="10"/>
      <c r="D1" s="10"/>
      <c r="E1" s="10"/>
    </row>
    <row r="3" spans="1:5" x14ac:dyDescent="0.3">
      <c r="D3" s="2" t="s">
        <v>181</v>
      </c>
      <c r="E3" s="26">
        <v>20000</v>
      </c>
    </row>
    <row r="4" spans="1:5" x14ac:dyDescent="0.3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3">
      <c r="A5" s="2" t="s">
        <v>182</v>
      </c>
      <c r="B5" s="2" t="s">
        <v>73</v>
      </c>
      <c r="C5" s="2" t="s">
        <v>173</v>
      </c>
      <c r="D5" s="2">
        <v>234</v>
      </c>
      <c r="E5" s="26">
        <f>$E$3*D5</f>
        <v>4680000</v>
      </c>
    </row>
    <row r="6" spans="1:5" x14ac:dyDescent="0.3">
      <c r="A6" s="2" t="s">
        <v>183</v>
      </c>
      <c r="B6" s="2" t="s">
        <v>68</v>
      </c>
      <c r="C6" s="2" t="s">
        <v>35</v>
      </c>
      <c r="D6" s="2">
        <v>218</v>
      </c>
      <c r="E6" s="26">
        <f t="shared" ref="E6:E14" si="0">$E$3*D6</f>
        <v>4360000</v>
      </c>
    </row>
    <row r="7" spans="1:5" x14ac:dyDescent="0.3">
      <c r="A7" s="2" t="s">
        <v>184</v>
      </c>
      <c r="B7" s="2" t="s">
        <v>73</v>
      </c>
      <c r="C7" s="2" t="s">
        <v>35</v>
      </c>
      <c r="D7" s="2">
        <v>158</v>
      </c>
      <c r="E7" s="26">
        <f t="shared" si="0"/>
        <v>3160000</v>
      </c>
    </row>
    <row r="8" spans="1:5" x14ac:dyDescent="0.3">
      <c r="A8" s="2" t="s">
        <v>185</v>
      </c>
      <c r="B8" s="2" t="s">
        <v>68</v>
      </c>
      <c r="C8" s="2" t="s">
        <v>37</v>
      </c>
      <c r="D8" s="2">
        <v>210</v>
      </c>
      <c r="E8" s="26">
        <f t="shared" si="0"/>
        <v>4200000</v>
      </c>
    </row>
    <row r="9" spans="1:5" x14ac:dyDescent="0.3">
      <c r="A9" s="2" t="s">
        <v>186</v>
      </c>
      <c r="B9" s="2" t="s">
        <v>73</v>
      </c>
      <c r="C9" s="2" t="s">
        <v>37</v>
      </c>
      <c r="D9" s="2">
        <v>200</v>
      </c>
      <c r="E9" s="26">
        <f t="shared" si="0"/>
        <v>4000000</v>
      </c>
    </row>
    <row r="10" spans="1:5" x14ac:dyDescent="0.3">
      <c r="A10" s="2" t="s">
        <v>187</v>
      </c>
      <c r="B10" s="2" t="s">
        <v>68</v>
      </c>
      <c r="C10" s="2" t="s">
        <v>37</v>
      </c>
      <c r="D10" s="2">
        <v>169</v>
      </c>
      <c r="E10" s="26">
        <f t="shared" si="0"/>
        <v>3380000</v>
      </c>
    </row>
    <row r="11" spans="1:5" x14ac:dyDescent="0.3">
      <c r="A11" s="2" t="s">
        <v>188</v>
      </c>
      <c r="B11" s="2" t="s">
        <v>68</v>
      </c>
      <c r="C11" s="2" t="s">
        <v>39</v>
      </c>
      <c r="D11" s="2">
        <v>195</v>
      </c>
      <c r="E11" s="26">
        <f t="shared" si="0"/>
        <v>3900000</v>
      </c>
    </row>
    <row r="12" spans="1:5" x14ac:dyDescent="0.3">
      <c r="A12" s="2" t="s">
        <v>189</v>
      </c>
      <c r="B12" s="2" t="s">
        <v>68</v>
      </c>
      <c r="C12" s="2" t="s">
        <v>39</v>
      </c>
      <c r="D12" s="2">
        <v>204</v>
      </c>
      <c r="E12" s="26">
        <f t="shared" si="0"/>
        <v>4080000</v>
      </c>
    </row>
    <row r="13" spans="1:5" x14ac:dyDescent="0.3">
      <c r="A13" s="2" t="s">
        <v>190</v>
      </c>
      <c r="B13" s="2" t="s">
        <v>73</v>
      </c>
      <c r="C13" s="2" t="s">
        <v>39</v>
      </c>
      <c r="D13" s="2">
        <v>182</v>
      </c>
      <c r="E13" s="26">
        <f t="shared" si="0"/>
        <v>3640000</v>
      </c>
    </row>
    <row r="14" spans="1:5" x14ac:dyDescent="0.3">
      <c r="A14" s="2" t="s">
        <v>191</v>
      </c>
      <c r="B14" s="2" t="s">
        <v>73</v>
      </c>
      <c r="C14" s="2" t="s">
        <v>39</v>
      </c>
      <c r="D14" s="2">
        <v>216</v>
      </c>
      <c r="E14" s="26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workbookViewId="0">
      <selection activeCell="P20" sqref="P20"/>
    </sheetView>
  </sheetViews>
  <sheetFormatPr defaultRowHeight="16.5" x14ac:dyDescent="0.3"/>
  <cols>
    <col min="4" max="4" width="9.375" customWidth="1"/>
  </cols>
  <sheetData>
    <row r="1" spans="1:4" ht="20.25" x14ac:dyDescent="0.3">
      <c r="A1" s="10" t="s">
        <v>192</v>
      </c>
      <c r="B1" s="10"/>
      <c r="C1" s="10"/>
      <c r="D1" s="10"/>
    </row>
    <row r="3" spans="1:4" x14ac:dyDescent="0.3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3">
      <c r="A4" s="2" t="s">
        <v>197</v>
      </c>
      <c r="B4" s="2">
        <v>35</v>
      </c>
      <c r="C4" s="2">
        <v>2</v>
      </c>
      <c r="D4" s="9">
        <v>50000</v>
      </c>
    </row>
    <row r="5" spans="1:4" x14ac:dyDescent="0.3">
      <c r="A5" s="2" t="s">
        <v>198</v>
      </c>
      <c r="B5" s="2">
        <v>50</v>
      </c>
      <c r="C5" s="2">
        <v>2</v>
      </c>
      <c r="D5" s="9">
        <v>60000</v>
      </c>
    </row>
    <row r="6" spans="1:4" x14ac:dyDescent="0.3">
      <c r="A6" s="2" t="s">
        <v>199</v>
      </c>
      <c r="B6" s="2">
        <v>67</v>
      </c>
      <c r="C6" s="2">
        <v>4</v>
      </c>
      <c r="D6" s="9">
        <v>80000</v>
      </c>
    </row>
    <row r="7" spans="1:4" x14ac:dyDescent="0.3">
      <c r="A7" s="2" t="s">
        <v>200</v>
      </c>
      <c r="B7" s="2">
        <v>82</v>
      </c>
      <c r="C7" s="2">
        <v>5</v>
      </c>
      <c r="D7" s="9">
        <v>120000</v>
      </c>
    </row>
    <row r="8" spans="1:4" x14ac:dyDescent="0.3">
      <c r="A8" s="2" t="s">
        <v>201</v>
      </c>
      <c r="B8" s="2">
        <v>120</v>
      </c>
      <c r="C8" s="2">
        <v>7</v>
      </c>
      <c r="D8" s="9">
        <v>150000</v>
      </c>
    </row>
    <row r="9" spans="1:4" x14ac:dyDescent="0.3">
      <c r="A9" s="2" t="s">
        <v>202</v>
      </c>
      <c r="B9" s="2">
        <v>35</v>
      </c>
      <c r="C9" s="2">
        <v>2</v>
      </c>
      <c r="D9" s="9">
        <v>50000</v>
      </c>
    </row>
    <row r="10" spans="1:4" x14ac:dyDescent="0.3">
      <c r="A10" s="2" t="s">
        <v>203</v>
      </c>
      <c r="B10" s="2">
        <v>50</v>
      </c>
      <c r="C10" s="2">
        <v>2</v>
      </c>
      <c r="D10" s="9">
        <v>60000</v>
      </c>
    </row>
    <row r="11" spans="1:4" x14ac:dyDescent="0.3">
      <c r="A11" s="2" t="s">
        <v>204</v>
      </c>
      <c r="B11" s="2">
        <v>67</v>
      </c>
      <c r="C11" s="2">
        <v>4</v>
      </c>
      <c r="D11" s="9">
        <v>80000</v>
      </c>
    </row>
    <row r="12" spans="1:4" x14ac:dyDescent="0.3">
      <c r="A12" s="2" t="s">
        <v>205</v>
      </c>
      <c r="B12" s="2">
        <v>82</v>
      </c>
      <c r="C12" s="2">
        <v>5</v>
      </c>
      <c r="D12" s="9">
        <v>120000</v>
      </c>
    </row>
    <row r="13" spans="1:4" x14ac:dyDescent="0.3">
      <c r="A13" s="2" t="s">
        <v>206</v>
      </c>
      <c r="B13" s="2">
        <v>120</v>
      </c>
      <c r="C13" s="2">
        <v>7</v>
      </c>
      <c r="D13" s="9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user</cp:lastModifiedBy>
  <dcterms:created xsi:type="dcterms:W3CDTF">2023-12-05T07:39:23Z</dcterms:created>
  <dcterms:modified xsi:type="dcterms:W3CDTF">2025-07-17T04:05:06Z</dcterms:modified>
</cp:coreProperties>
</file>