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강수진\Desktop\"/>
    </mc:Choice>
  </mc:AlternateContent>
  <xr:revisionPtr revIDLastSave="0" documentId="8_{65CC1F07-ACD6-474A-984E-7D301D1B6504}" xr6:coauthVersionLast="47" xr6:coauthVersionMax="47" xr10:uidLastSave="{00000000-0000-0000-0000-000000000000}"/>
  <bookViews>
    <workbookView xWindow="-108" yWindow="-108" windowWidth="23256" windowHeight="12576" activeTab="5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A3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21" i="5" s="1"/>
  <c r="G4" i="5"/>
  <c r="G8" i="5" s="1"/>
  <c r="G23" i="5" s="1"/>
  <c r="G16" i="5"/>
  <c r="G17" i="5"/>
  <c r="G18" i="5"/>
  <c r="G10" i="5"/>
  <c r="G5" i="5"/>
  <c r="G11" i="5"/>
  <c r="G12" i="5"/>
  <c r="G19" i="5"/>
  <c r="G6" i="5"/>
  <c r="G9" i="5"/>
  <c r="G14" i="5" s="1"/>
  <c r="F5" i="2" l="1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<sst xmlns="http://schemas.openxmlformats.org/spreadsheetml/2006/main" count="289" uniqueCount="229">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</sst>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181" fontId="0" fillId="0" borderId="0" xfId="0" applyNumberFormat="1">
      <alignment vertical="center"/>
    </xf>
    <xf numFmtId="3" fontId="0" fillId="0" borderId="1" xfId="0" applyNumberFormat="1" applyBorder="1">
      <alignment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0" fillId="0" borderId="12" xfId="0" applyNumberForma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88-4467-B961-346DC9FBA3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8807280"/>
        <c:axId val="1808797200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80879720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08807280"/>
        <c:crosses val="max"/>
        <c:crossBetween val="between"/>
      </c:valAx>
      <c:catAx>
        <c:axId val="180880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879720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22860</xdr:colOff>
      <xdr:row>11</xdr:row>
      <xdr:rowOff>7620</xdr:rowOff>
    </xdr:from>
    <xdr:to>
      <xdr:col>6</xdr:col>
      <xdr:colOff>0</xdr:colOff>
      <xdr:row>13</xdr:row>
      <xdr:rowOff>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2BD72A75-D678-44C8-E43D-407B192CF40B}"/>
            </a:ext>
          </a:extLst>
        </xdr:cNvPr>
        <xdr:cNvSpPr/>
      </xdr:nvSpPr>
      <xdr:spPr>
        <a:xfrm>
          <a:off x="2316480" y="2484120"/>
          <a:ext cx="1059180" cy="4343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7.399999999999999" x14ac:dyDescent="0.4"/>
  <cols>
    <col min="3" max="3" width="10.89843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 t="s">
        <v>187</v>
      </c>
      <c r="B3" s="1" t="s">
        <v>193</v>
      </c>
      <c r="C3" t="s">
        <v>199</v>
      </c>
      <c r="D3" s="1" t="s">
        <v>200</v>
      </c>
      <c r="E3" s="1" t="s">
        <v>206</v>
      </c>
      <c r="F3" s="1" t="s">
        <v>211</v>
      </c>
    </row>
    <row r="4" spans="1:6" x14ac:dyDescent="0.4">
      <c r="A4" s="1" t="s">
        <v>188</v>
      </c>
      <c r="B4" s="1" t="s">
        <v>194</v>
      </c>
      <c r="C4" s="2">
        <v>45354</v>
      </c>
      <c r="D4" s="1" t="s">
        <v>201</v>
      </c>
      <c r="E4" s="1" t="s">
        <v>207</v>
      </c>
      <c r="F4" s="3">
        <v>240000</v>
      </c>
    </row>
    <row r="5" spans="1:6" x14ac:dyDescent="0.4">
      <c r="A5" s="1" t="s">
        <v>189</v>
      </c>
      <c r="B5" s="1" t="s">
        <v>195</v>
      </c>
      <c r="C5" s="2">
        <v>45359</v>
      </c>
      <c r="D5" s="1" t="s">
        <v>202</v>
      </c>
      <c r="E5" s="1" t="s">
        <v>208</v>
      </c>
      <c r="F5" s="3">
        <v>150000</v>
      </c>
    </row>
    <row r="6" spans="1:6" x14ac:dyDescent="0.4">
      <c r="A6" s="1" t="s">
        <v>190</v>
      </c>
      <c r="B6" s="1" t="s">
        <v>196</v>
      </c>
      <c r="C6" s="2">
        <v>45362</v>
      </c>
      <c r="D6" s="1" t="s">
        <v>203</v>
      </c>
      <c r="E6" s="1" t="s">
        <v>209</v>
      </c>
      <c r="F6" s="3">
        <v>180000</v>
      </c>
    </row>
    <row r="7" spans="1:6" x14ac:dyDescent="0.4">
      <c r="A7" s="1" t="s">
        <v>191</v>
      </c>
      <c r="B7" s="1" t="s">
        <v>197</v>
      </c>
      <c r="C7" s="2">
        <v>45366</v>
      </c>
      <c r="D7" s="1" t="s">
        <v>204</v>
      </c>
      <c r="E7" s="1" t="s">
        <v>210</v>
      </c>
      <c r="F7" s="3">
        <v>300000</v>
      </c>
    </row>
    <row r="8" spans="1:6" x14ac:dyDescent="0.4">
      <c r="A8" s="1" t="s">
        <v>192</v>
      </c>
      <c r="B8" s="1" t="s">
        <v>198</v>
      </c>
      <c r="C8" s="2">
        <v>45373</v>
      </c>
      <c r="D8" s="1" t="s">
        <v>205</v>
      </c>
      <c r="E8" s="1" t="s">
        <v>208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F22" sqref="F22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10.3984375" bestFit="1" customWidth="1"/>
  </cols>
  <sheetData>
    <row r="1" spans="1:6" ht="20.399999999999999" x14ac:dyDescent="0.4">
      <c r="A1" s="23" t="s">
        <v>101</v>
      </c>
      <c r="B1" s="23"/>
      <c r="C1" s="23"/>
      <c r="D1" s="23"/>
      <c r="E1" s="23"/>
      <c r="F1" s="23"/>
    </row>
    <row r="2" spans="1:6" ht="18" thickBot="1" x14ac:dyDescent="0.45"/>
    <row r="3" spans="1:6" x14ac:dyDescent="0.4">
      <c r="A3" s="27" t="s">
        <v>102</v>
      </c>
      <c r="B3" s="28" t="s">
        <v>105</v>
      </c>
      <c r="C3" s="28" t="s">
        <v>116</v>
      </c>
      <c r="D3" s="28" t="s">
        <v>115</v>
      </c>
      <c r="E3" s="28" t="s">
        <v>114</v>
      </c>
      <c r="F3" s="29" t="s">
        <v>117</v>
      </c>
    </row>
    <row r="4" spans="1:6" x14ac:dyDescent="0.4">
      <c r="A4" s="30" t="s">
        <v>103</v>
      </c>
      <c r="B4" s="4" t="s">
        <v>108</v>
      </c>
      <c r="C4" s="25">
        <v>1532</v>
      </c>
      <c r="D4" s="26">
        <v>22980</v>
      </c>
      <c r="E4" s="4" t="s">
        <v>118</v>
      </c>
      <c r="F4" s="31">
        <f>_xlfn.RANK.EQ(D4,$D$4:$D$10)</f>
        <v>3</v>
      </c>
    </row>
    <row r="5" spans="1:6" x14ac:dyDescent="0.4">
      <c r="A5" s="30"/>
      <c r="B5" s="4" t="s">
        <v>109</v>
      </c>
      <c r="C5" s="25">
        <v>2415</v>
      </c>
      <c r="D5" s="26">
        <v>39848</v>
      </c>
      <c r="E5" s="4" t="s">
        <v>118</v>
      </c>
      <c r="F5" s="31">
        <f t="shared" ref="F5:F11" si="0">_xlfn.RANK.EQ(D5,$D$4:$D$10)</f>
        <v>1</v>
      </c>
    </row>
    <row r="6" spans="1:6" x14ac:dyDescent="0.4">
      <c r="A6" s="30"/>
      <c r="B6" s="4" t="s">
        <v>106</v>
      </c>
      <c r="C6" s="25">
        <v>1988</v>
      </c>
      <c r="D6" s="26">
        <v>33796</v>
      </c>
      <c r="E6" s="4" t="s">
        <v>118</v>
      </c>
      <c r="F6" s="31">
        <f t="shared" si="0"/>
        <v>2</v>
      </c>
    </row>
    <row r="7" spans="1:6" x14ac:dyDescent="0.4">
      <c r="A7" s="30" t="s">
        <v>104</v>
      </c>
      <c r="B7" s="4" t="s">
        <v>112</v>
      </c>
      <c r="C7" s="25">
        <v>1679</v>
      </c>
      <c r="D7" s="26">
        <v>6044</v>
      </c>
      <c r="E7" s="4" t="s">
        <v>119</v>
      </c>
      <c r="F7" s="31">
        <f t="shared" si="0"/>
        <v>5</v>
      </c>
    </row>
    <row r="8" spans="1:6" x14ac:dyDescent="0.4">
      <c r="A8" s="30"/>
      <c r="B8" s="4" t="s">
        <v>113</v>
      </c>
      <c r="C8" s="25">
        <v>2376</v>
      </c>
      <c r="D8" s="26">
        <v>9029</v>
      </c>
      <c r="E8" s="4" t="s">
        <v>119</v>
      </c>
      <c r="F8" s="31">
        <f t="shared" si="0"/>
        <v>4</v>
      </c>
    </row>
    <row r="9" spans="1:6" x14ac:dyDescent="0.4">
      <c r="A9" s="30" t="s">
        <v>107</v>
      </c>
      <c r="B9" s="4" t="s">
        <v>110</v>
      </c>
      <c r="C9" s="25">
        <v>2571</v>
      </c>
      <c r="D9" s="26">
        <v>5142</v>
      </c>
      <c r="E9" s="4" t="s">
        <v>120</v>
      </c>
      <c r="F9" s="31">
        <f t="shared" si="0"/>
        <v>6</v>
      </c>
    </row>
    <row r="10" spans="1:6" ht="18" thickBot="1" x14ac:dyDescent="0.45">
      <c r="A10" s="32"/>
      <c r="B10" s="33" t="s">
        <v>111</v>
      </c>
      <c r="C10" s="34">
        <v>1864</v>
      </c>
      <c r="D10" s="35">
        <v>4474</v>
      </c>
      <c r="E10" s="33" t="s">
        <v>120</v>
      </c>
      <c r="F10" s="36">
        <f t="shared" si="0"/>
        <v>7</v>
      </c>
    </row>
    <row r="11" spans="1:6" x14ac:dyDescent="0.4">
      <c r="D11" s="24"/>
      <c r="F11" s="1"/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N14" sqref="N14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212</v>
      </c>
      <c r="C3" t="s">
        <v>213</v>
      </c>
      <c r="D3" t="s">
        <v>214</v>
      </c>
      <c r="E3" t="s">
        <v>215</v>
      </c>
      <c r="F3" t="s">
        <v>216</v>
      </c>
      <c r="G3" t="s">
        <v>217</v>
      </c>
      <c r="H3" t="s">
        <v>218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21" workbookViewId="0">
      <selection activeCell="F34" sqref="F34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IF(_xlfn.RANK.EQ(I3,$I$3:$I$11,0)&lt;=3,"국가대표",IF(_xlfn.RANK.EQ(I3,$I$3:$I$11,0)&lt;=6,"상비군",""))</f>
        <v>상비군</v>
      </c>
    </row>
    <row r="4" spans="1:10" x14ac:dyDescent="0.4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IF(_xlfn.RANK.EQ(I4,$I$3:$I$11,0)&lt;=3,"국가대표",IF(_xlfn.RANK.EQ(I4,$I$3:$I$11,0)&lt;=6,"상비군",""))</f>
        <v>국가대표</v>
      </c>
    </row>
    <row r="5" spans="1:10" x14ac:dyDescent="0.4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4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4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4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4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4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4">
      <c r="A13" t="s">
        <v>18</v>
      </c>
      <c r="B13" s="5" t="s">
        <v>186</v>
      </c>
      <c r="F13" t="s">
        <v>35</v>
      </c>
      <c r="G13" s="5" t="s">
        <v>65</v>
      </c>
    </row>
    <row r="14" spans="1:10" x14ac:dyDescent="0.4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4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4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">
      <c r="A23" s="7" t="s">
        <v>23</v>
      </c>
      <c r="B23" s="4">
        <f>TRUNC(SUMIF($C$15:$C$21,A23,$D$15:$D$21)/SUM($D$15:$D$21)*100)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">
      <c r="A24" s="7" t="s">
        <v>24</v>
      </c>
      <c r="B24" s="4">
        <f>TRUNC(SUMIF($C$15:$C$21,A24,$D$15:$D$21)/SUM($D$15:$D$21)*100)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">
      <c r="A26" t="s">
        <v>36</v>
      </c>
      <c r="B26" s="5" t="s">
        <v>37</v>
      </c>
    </row>
    <row r="27" spans="1:10" x14ac:dyDescent="0.4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">
      <c r="A28" s="4" t="s">
        <v>39</v>
      </c>
      <c r="B28" s="4">
        <v>268</v>
      </c>
      <c r="C28" s="4">
        <f>ROUNDDOWN(B28*(1-VLOOKUP(B28,$E$29:$G$33,3,1)),1)</f>
        <v>246.5</v>
      </c>
      <c r="E28" s="19" t="s">
        <v>48</v>
      </c>
      <c r="F28" s="20"/>
      <c r="G28" s="4" t="s">
        <v>49</v>
      </c>
    </row>
    <row r="29" spans="1:10" x14ac:dyDescent="0.4">
      <c r="A29" s="4" t="s">
        <v>40</v>
      </c>
      <c r="B29" s="4">
        <v>135</v>
      </c>
      <c r="C29" s="4">
        <f t="shared" ref="C29:C36" si="3">ROUNDDOWN(B29*(1-VLOOKUP(B29,$E$29:$G$33,3,1)),1)</f>
        <v>128.19999999999999</v>
      </c>
      <c r="E29" s="10">
        <v>0</v>
      </c>
      <c r="F29" s="11">
        <v>100</v>
      </c>
      <c r="G29" s="12">
        <v>0.02</v>
      </c>
    </row>
    <row r="30" spans="1:10" x14ac:dyDescent="0.4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4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4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4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4">
      <c r="A34" s="4" t="s">
        <v>45</v>
      </c>
      <c r="B34" s="4">
        <v>409</v>
      </c>
      <c r="C34" s="4">
        <f t="shared" si="3"/>
        <v>347.6</v>
      </c>
    </row>
    <row r="35" spans="1:7" x14ac:dyDescent="0.4">
      <c r="A35" s="4" t="s">
        <v>46</v>
      </c>
      <c r="B35" s="4">
        <v>323</v>
      </c>
      <c r="C35" s="4">
        <f t="shared" si="3"/>
        <v>284.2</v>
      </c>
    </row>
    <row r="36" spans="1:7" x14ac:dyDescent="0.4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K25" sqref="K25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2" t="s">
        <v>137</v>
      </c>
      <c r="B1" s="22"/>
      <c r="C1" s="22"/>
      <c r="D1" s="22"/>
      <c r="E1" s="22"/>
      <c r="F1" s="22"/>
      <c r="G1" s="22"/>
    </row>
    <row r="3" spans="1:7" x14ac:dyDescent="0.4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">
      <c r="A7" s="37" t="s">
        <v>223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">
      <c r="A8" s="37" t="s">
        <v>219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">
      <c r="A13" s="37" t="s">
        <v>224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">
      <c r="A14" s="37" t="s">
        <v>220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">
      <c r="A20" s="39" t="s">
        <v>225</v>
      </c>
      <c r="B20" s="38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">
      <c r="A21" s="39" t="s">
        <v>221</v>
      </c>
      <c r="B21" s="38"/>
      <c r="C21" s="14"/>
      <c r="D21" s="14"/>
      <c r="E21" s="14"/>
      <c r="F21" s="14"/>
      <c r="G21" s="14">
        <f>SUBTOTAL(4,G15:G19)</f>
        <v>98499800</v>
      </c>
    </row>
    <row r="22" spans="1:7" x14ac:dyDescent="0.4">
      <c r="A22" s="39" t="s">
        <v>226</v>
      </c>
      <c r="B22" s="38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">
      <c r="A23" s="39" t="s">
        <v>222</v>
      </c>
      <c r="B23" s="38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tabSelected="1" workbookViewId="0">
      <selection activeCell="G14" sqref="G14"/>
    </sheetView>
  </sheetViews>
  <sheetFormatPr defaultRowHeight="17.399999999999999" x14ac:dyDescent="0.4"/>
  <sheetData>
    <row r="1" spans="1:9" x14ac:dyDescent="0.4">
      <c r="A1" s="5" t="s">
        <v>122</v>
      </c>
      <c r="F1" s="5" t="s">
        <v>134</v>
      </c>
    </row>
    <row r="2" spans="1:9" x14ac:dyDescent="0.4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">
      <c r="A11" s="5" t="s">
        <v>135</v>
      </c>
      <c r="F11" s="5" t="s">
        <v>136</v>
      </c>
    </row>
    <row r="12" spans="1:9" x14ac:dyDescent="0.4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">
      <c r="A13" s="4" t="s">
        <v>124</v>
      </c>
      <c r="B13" s="13">
        <v>935</v>
      </c>
      <c r="C13" s="13">
        <v>2855</v>
      </c>
      <c r="D13" s="13">
        <v>2768</v>
      </c>
      <c r="F13" s="4" t="s">
        <v>227</v>
      </c>
      <c r="G13" s="40"/>
      <c r="H13" s="40"/>
      <c r="I13" s="40"/>
    </row>
    <row r="14" spans="1:9" x14ac:dyDescent="0.4">
      <c r="A14" s="4" t="s">
        <v>125</v>
      </c>
      <c r="B14" s="13">
        <v>804</v>
      </c>
      <c r="C14" s="13">
        <v>1864</v>
      </c>
      <c r="D14" s="13">
        <v>2024</v>
      </c>
      <c r="F14" s="4" t="s">
        <v>228</v>
      </c>
      <c r="G14" s="40"/>
      <c r="H14" s="40"/>
      <c r="I14" s="40"/>
    </row>
    <row r="15" spans="1:9" x14ac:dyDescent="0.4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2">
      <dataRef ref="G13:I16" sheet="분석작업-2"/>
      <dataRef ref="G17:I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5" sqref="I15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4">
      <c r="A3" s="4">
        <f>SUM(XEY3:XFD3)</f>
        <v>0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">
      <c r="A4" s="4" t="s">
        <v>166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">
      <c r="A5" s="4" t="s">
        <v>167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">
      <c r="A6" s="4" t="s">
        <v>168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">
      <c r="A7" s="4" t="s">
        <v>169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">
      <c r="A8" s="4" t="s">
        <v>170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">
      <c r="A9" s="4" t="s">
        <v>171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">
      <c r="A10" s="4" t="s">
        <v>172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K9" sqref="K9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2" t="s">
        <v>173</v>
      </c>
      <c r="B1" s="22"/>
      <c r="C1" s="22"/>
      <c r="D1" s="22"/>
      <c r="E1" s="22"/>
    </row>
    <row r="3" spans="1:5" x14ac:dyDescent="0.4">
      <c r="A3" s="4" t="s">
        <v>174</v>
      </c>
      <c r="B3" s="4" t="s">
        <v>178</v>
      </c>
      <c r="C3" s="4" t="s">
        <v>175</v>
      </c>
      <c r="D3" s="4" t="s">
        <v>176</v>
      </c>
      <c r="E3" s="4" t="s">
        <v>177</v>
      </c>
    </row>
    <row r="4" spans="1:5" x14ac:dyDescent="0.4">
      <c r="A4" s="4" t="s">
        <v>181</v>
      </c>
      <c r="B4" s="4" t="s">
        <v>179</v>
      </c>
      <c r="C4" s="15">
        <v>5100</v>
      </c>
      <c r="D4" s="15">
        <v>5300</v>
      </c>
      <c r="E4" s="15">
        <v>795000</v>
      </c>
    </row>
    <row r="5" spans="1:5" x14ac:dyDescent="0.4">
      <c r="A5" s="4" t="s">
        <v>182</v>
      </c>
      <c r="B5" s="4" t="s">
        <v>180</v>
      </c>
      <c r="C5" s="15">
        <v>5500</v>
      </c>
      <c r="D5" s="15">
        <v>5250</v>
      </c>
      <c r="E5" s="15">
        <v>788000</v>
      </c>
    </row>
    <row r="6" spans="1:5" x14ac:dyDescent="0.4">
      <c r="A6" s="4" t="s">
        <v>183</v>
      </c>
      <c r="B6" s="4" t="s">
        <v>179</v>
      </c>
      <c r="C6" s="15">
        <v>4300</v>
      </c>
      <c r="D6" s="15">
        <v>4200</v>
      </c>
      <c r="E6" s="15">
        <v>630000</v>
      </c>
    </row>
    <row r="7" spans="1:5" x14ac:dyDescent="0.4">
      <c r="A7" s="4" t="s">
        <v>184</v>
      </c>
      <c r="B7" s="4" t="s">
        <v>180</v>
      </c>
      <c r="C7" s="15">
        <v>4700</v>
      </c>
      <c r="D7" s="15">
        <v>5100</v>
      </c>
      <c r="E7" s="15">
        <v>765000</v>
      </c>
    </row>
    <row r="8" spans="1:5" x14ac:dyDescent="0.4">
      <c r="A8" s="4" t="s">
        <v>11</v>
      </c>
      <c r="B8" s="4" t="s">
        <v>180</v>
      </c>
      <c r="C8" s="15">
        <v>5100</v>
      </c>
      <c r="D8" s="15">
        <v>5650</v>
      </c>
      <c r="E8" s="15">
        <v>848000</v>
      </c>
    </row>
    <row r="9" spans="1:5" x14ac:dyDescent="0.4">
      <c r="A9" s="4" t="s">
        <v>185</v>
      </c>
      <c r="B9" s="4" t="s">
        <v>179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Su-jin Kang</cp:lastModifiedBy>
  <dcterms:created xsi:type="dcterms:W3CDTF">2025-02-05T04:40:07Z</dcterms:created>
  <dcterms:modified xsi:type="dcterms:W3CDTF">2026-06-17T03:12:51Z</dcterms:modified>
</cp:coreProperties>
</file>