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f4d691430202a4/바탕 화면/"/>
    </mc:Choice>
  </mc:AlternateContent>
  <xr:revisionPtr revIDLastSave="0" documentId="8_{63C2B75A-514B-497F-AE9B-B389057D970D}" xr6:coauthVersionLast="47" xr6:coauthVersionMax="47" xr10:uidLastSave="{00000000-0000-0000-0000-000000000000}"/>
  <bookViews>
    <workbookView xWindow="-120" yWindow="-120" windowWidth="29040" windowHeight="15840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5" l="1"/>
  <c r="E20" i="5"/>
  <c r="D20" i="5"/>
  <c r="F13" i="5"/>
  <c r="E13" i="5"/>
  <c r="D13" i="5"/>
  <c r="F7" i="5"/>
  <c r="F22" i="5" s="1"/>
  <c r="E7" i="5"/>
  <c r="E22" i="5" s="1"/>
  <c r="D7" i="5"/>
  <c r="D22" i="5" s="1"/>
  <c r="C29" i="4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G15" i="5"/>
  <c r="G4" i="5"/>
  <c r="G16" i="5"/>
  <c r="G17" i="5"/>
  <c r="G18" i="5"/>
  <c r="G10" i="5"/>
  <c r="G5" i="5"/>
  <c r="G11" i="5"/>
  <c r="G12" i="5"/>
  <c r="G19" i="5"/>
  <c r="G6" i="5"/>
  <c r="G9" i="5"/>
  <c r="G14" i="5" s="1"/>
  <c r="G21" i="5" l="1"/>
  <c r="G8" i="5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<sst xmlns="http://schemas.openxmlformats.org/spreadsheetml/2006/main" count="264" uniqueCount="205">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</sst>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B8-4CB7-80F7-D2A6AD4686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6362688"/>
        <c:axId val="1916365568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91636556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16362688"/>
        <c:crosses val="max"/>
        <c:crossBetween val="between"/>
      </c:valAx>
      <c:catAx>
        <c:axId val="191636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636556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/>
  </sheetViews>
  <sheetFormatPr defaultRowHeight="16.5" x14ac:dyDescent="0.3"/>
  <cols>
    <col min="3" max="3" width="10.75" bestFit="1" customWidth="1"/>
    <col min="4" max="4" width="11.125" bestFit="1" customWidth="1"/>
    <col min="6" max="6" width="9.12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2"/>
      <c r="D4" s="1"/>
      <c r="E4" s="1"/>
      <c r="F4" s="3"/>
    </row>
    <row r="5" spans="1:6" x14ac:dyDescent="0.3">
      <c r="A5" s="1"/>
      <c r="B5" s="1"/>
      <c r="C5" s="2"/>
      <c r="D5" s="1"/>
      <c r="E5" s="1"/>
      <c r="F5" s="3"/>
    </row>
    <row r="6" spans="1:6" x14ac:dyDescent="0.3">
      <c r="A6" s="1"/>
      <c r="B6" s="1"/>
      <c r="C6" s="2"/>
      <c r="D6" s="1"/>
      <c r="E6" s="1"/>
      <c r="F6" s="3"/>
    </row>
    <row r="7" spans="1:6" x14ac:dyDescent="0.3">
      <c r="A7" s="1"/>
      <c r="B7" s="1"/>
      <c r="C7" s="2"/>
      <c r="D7" s="1"/>
      <c r="E7" s="1"/>
      <c r="F7" s="3"/>
    </row>
    <row r="8" spans="1:6" x14ac:dyDescent="0.3">
      <c r="A8" s="1"/>
      <c r="B8" s="1"/>
      <c r="C8" s="2"/>
      <c r="D8" s="1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A3" sqref="A3:F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23" t="s">
        <v>101</v>
      </c>
      <c r="B1" s="23"/>
      <c r="C1" s="23"/>
      <c r="D1" s="23"/>
      <c r="E1" s="23"/>
      <c r="F1" s="23"/>
    </row>
    <row r="2" spans="1:6" ht="17.25" thickBot="1" x14ac:dyDescent="0.35"/>
    <row r="3" spans="1:6" x14ac:dyDescent="0.3">
      <c r="A3" s="26" t="s">
        <v>102</v>
      </c>
      <c r="B3" s="27" t="s">
        <v>105</v>
      </c>
      <c r="C3" s="27" t="s">
        <v>116</v>
      </c>
      <c r="D3" s="27" t="s">
        <v>115</v>
      </c>
      <c r="E3" s="27" t="s">
        <v>114</v>
      </c>
      <c r="F3" s="28" t="s">
        <v>117</v>
      </c>
    </row>
    <row r="4" spans="1:6" x14ac:dyDescent="0.3">
      <c r="A4" s="29" t="s">
        <v>103</v>
      </c>
      <c r="B4" s="4" t="s">
        <v>108</v>
      </c>
      <c r="C4" s="24">
        <v>1532</v>
      </c>
      <c r="D4" s="25">
        <v>22980</v>
      </c>
      <c r="E4" s="4" t="s">
        <v>118</v>
      </c>
      <c r="F4" s="30">
        <f>_xlfn.RANK.EQ(D4,$D$4:$D$10)</f>
        <v>3</v>
      </c>
    </row>
    <row r="5" spans="1:6" x14ac:dyDescent="0.3">
      <c r="A5" s="29"/>
      <c r="B5" s="4" t="s">
        <v>109</v>
      </c>
      <c r="C5" s="24">
        <v>2415</v>
      </c>
      <c r="D5" s="25">
        <v>39848</v>
      </c>
      <c r="E5" s="4" t="s">
        <v>118</v>
      </c>
      <c r="F5" s="30">
        <f t="shared" ref="F5:F10" si="0">_xlfn.RANK.EQ(D5,$D$4:$D$10)</f>
        <v>1</v>
      </c>
    </row>
    <row r="6" spans="1:6" x14ac:dyDescent="0.3">
      <c r="A6" s="29"/>
      <c r="B6" s="4" t="s">
        <v>106</v>
      </c>
      <c r="C6" s="24">
        <v>1988</v>
      </c>
      <c r="D6" s="25">
        <v>33796</v>
      </c>
      <c r="E6" s="4" t="s">
        <v>118</v>
      </c>
      <c r="F6" s="30">
        <f t="shared" si="0"/>
        <v>2</v>
      </c>
    </row>
    <row r="7" spans="1:6" x14ac:dyDescent="0.3">
      <c r="A7" s="29" t="s">
        <v>104</v>
      </c>
      <c r="B7" s="4" t="s">
        <v>112</v>
      </c>
      <c r="C7" s="24">
        <v>1679</v>
      </c>
      <c r="D7" s="25">
        <v>6044</v>
      </c>
      <c r="E7" s="4" t="s">
        <v>119</v>
      </c>
      <c r="F7" s="30">
        <f t="shared" si="0"/>
        <v>5</v>
      </c>
    </row>
    <row r="8" spans="1:6" x14ac:dyDescent="0.3">
      <c r="A8" s="29"/>
      <c r="B8" s="4" t="s">
        <v>113</v>
      </c>
      <c r="C8" s="24">
        <v>2376</v>
      </c>
      <c r="D8" s="25">
        <v>9029</v>
      </c>
      <c r="E8" s="4" t="s">
        <v>119</v>
      </c>
      <c r="F8" s="30">
        <f t="shared" si="0"/>
        <v>4</v>
      </c>
    </row>
    <row r="9" spans="1:6" x14ac:dyDescent="0.3">
      <c r="A9" s="29" t="s">
        <v>107</v>
      </c>
      <c r="B9" s="4" t="s">
        <v>110</v>
      </c>
      <c r="C9" s="24">
        <v>2571</v>
      </c>
      <c r="D9" s="25">
        <v>5142</v>
      </c>
      <c r="E9" s="4" t="s">
        <v>120</v>
      </c>
      <c r="F9" s="30">
        <f t="shared" si="0"/>
        <v>6</v>
      </c>
    </row>
    <row r="10" spans="1:6" ht="17.25" thickBot="1" x14ac:dyDescent="0.35">
      <c r="A10" s="31"/>
      <c r="B10" s="32" t="s">
        <v>111</v>
      </c>
      <c r="C10" s="33">
        <v>1864</v>
      </c>
      <c r="D10" s="34">
        <v>4474</v>
      </c>
      <c r="E10" s="32" t="s">
        <v>120</v>
      </c>
      <c r="F10" s="35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B3" sqref="B3:B13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188</v>
      </c>
      <c r="C3" t="s">
        <v>189</v>
      </c>
      <c r="D3" t="s">
        <v>190</v>
      </c>
      <c r="E3" t="s">
        <v>191</v>
      </c>
      <c r="F3" t="s">
        <v>192</v>
      </c>
      <c r="G3" t="s">
        <v>193</v>
      </c>
      <c r="H3" t="s">
        <v>194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7" workbookViewId="0">
      <selection activeCell="C28" sqref="C28:C36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IF(_xlfn.RANK.EQ(I3,$I$3:$I$11,0)&lt;=3,"국가대표",IF(_xlfn.RANK.EQ(I3,$I$3:$I$11,0)&lt;=6,"상비군",""))</f>
        <v>상비군</v>
      </c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IF(_xlfn.RANK.EQ(I4,$I$3:$I$11,0)&lt;=3,"국가대표",IF(_xlfn.RANK.EQ(I4,$I$3:$I$11,0)&lt;=6,"상비군",""))</f>
        <v>국가대표</v>
      </c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3">
      <c r="A11" s="16" t="s">
        <v>6</v>
      </c>
      <c r="B11" s="17"/>
      <c r="C11" s="17"/>
      <c r="D11" s="18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3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UPPER(LEFT(H15,3)&amp;"-"&amp;RIGHT(G15,2)&amp;"-"&amp;LEFT(I15,2))</f>
        <v>HIH-20-DA</v>
      </c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UPPER(LEFT(H16,3)&amp;"-"&amp;RIGHT(G16,2)&amp;"-"&amp;LEFT(I16,2))</f>
        <v>IDE-24-NA</v>
      </c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3">
      <c r="A23" s="7" t="s">
        <v>23</v>
      </c>
      <c r="B23" s="4">
        <f>TRUNC(SUMIF($C$15:$C$21,A23,$D$15:$D$21)/SUM($D$15:$D$21)*100,0)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3">
      <c r="A24" s="7" t="s">
        <v>24</v>
      </c>
      <c r="B24" s="4">
        <f>TRUNC(SUMIF($C$15:$C$21,A24,$D$15:$D$21)/SUM($D$15:$D$21)*100,0)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3">
      <c r="A28" s="4" t="s">
        <v>39</v>
      </c>
      <c r="B28" s="4">
        <v>268</v>
      </c>
      <c r="C28" s="4">
        <f>ROUNDDOWN(B28*(1-VLOOKUP(B28,$E$29:$G$33,3,TRUE)),1)</f>
        <v>246.5</v>
      </c>
      <c r="E28" s="19" t="s">
        <v>48</v>
      </c>
      <c r="F28" s="20"/>
      <c r="G28" s="4" t="s">
        <v>49</v>
      </c>
    </row>
    <row r="29" spans="1:10" x14ac:dyDescent="0.3">
      <c r="A29" s="4" t="s">
        <v>40</v>
      </c>
      <c r="B29" s="4">
        <v>135</v>
      </c>
      <c r="C29" s="4">
        <f t="shared" ref="C29:C36" si="3">ROUNDDOWN(B29*(1-VLOOKUP(B29,$E$29:$G$33,3,TRUE)),1)</f>
        <v>128.19999999999999</v>
      </c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4">
        <f t="shared" si="3"/>
        <v>347.6</v>
      </c>
    </row>
    <row r="35" spans="1:7" x14ac:dyDescent="0.3">
      <c r="A35" s="4" t="s">
        <v>46</v>
      </c>
      <c r="B35" s="4">
        <v>323</v>
      </c>
      <c r="C35" s="4">
        <f t="shared" si="3"/>
        <v>284.2</v>
      </c>
    </row>
    <row r="36" spans="1:7" x14ac:dyDescent="0.3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A3" sqref="A3:G23"/>
    </sheetView>
  </sheetViews>
  <sheetFormatPr defaultRowHeight="16.5" outlineLevelRow="3" x14ac:dyDescent="0.3"/>
  <cols>
    <col min="2" max="2" width="10.375" bestFit="1" customWidth="1"/>
    <col min="7" max="7" width="11.625" bestFit="1" customWidth="1"/>
  </cols>
  <sheetData>
    <row r="1" spans="1:7" ht="20.25" x14ac:dyDescent="0.3">
      <c r="A1" s="22" t="s">
        <v>137</v>
      </c>
      <c r="B1" s="22"/>
      <c r="C1" s="22"/>
      <c r="D1" s="22"/>
      <c r="E1" s="22"/>
      <c r="F1" s="22"/>
      <c r="G1" s="22"/>
    </row>
    <row r="3" spans="1:7" x14ac:dyDescent="0.3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3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3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3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3">
      <c r="A7" s="36" t="s">
        <v>199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3">
      <c r="A8" s="36" t="s">
        <v>195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3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3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3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3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3">
      <c r="A13" s="36" t="s">
        <v>200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3">
      <c r="A14" s="36" t="s">
        <v>196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3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3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3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3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3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3">
      <c r="A20" s="38" t="s">
        <v>201</v>
      </c>
      <c r="B20" s="37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3">
      <c r="A21" s="38" t="s">
        <v>197</v>
      </c>
      <c r="B21" s="37"/>
      <c r="C21" s="14"/>
      <c r="D21" s="14"/>
      <c r="E21" s="14"/>
      <c r="F21" s="14"/>
      <c r="G21" s="14">
        <f>SUBTOTAL(4,G15:G19)</f>
        <v>98499800</v>
      </c>
    </row>
    <row r="22" spans="1:7" x14ac:dyDescent="0.3">
      <c r="A22" s="38" t="s">
        <v>202</v>
      </c>
      <c r="B22" s="37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3">
      <c r="A23" s="38" t="s">
        <v>198</v>
      </c>
      <c r="B23" s="37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F12" sqref="F12:I14"/>
    </sheetView>
  </sheetViews>
  <sheetFormatPr defaultRowHeight="16.5" x14ac:dyDescent="0.3"/>
  <sheetData>
    <row r="1" spans="1:9" x14ac:dyDescent="0.3">
      <c r="A1" s="5" t="s">
        <v>122</v>
      </c>
      <c r="F1" s="5" t="s">
        <v>134</v>
      </c>
    </row>
    <row r="2" spans="1:9" x14ac:dyDescent="0.3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3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3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3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3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3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3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3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3">
      <c r="A11" s="5" t="s">
        <v>135</v>
      </c>
      <c r="F11" s="5" t="s">
        <v>136</v>
      </c>
    </row>
    <row r="12" spans="1:9" x14ac:dyDescent="0.3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3">
      <c r="A13" s="4" t="s">
        <v>124</v>
      </c>
      <c r="B13" s="13">
        <v>935</v>
      </c>
      <c r="C13" s="13">
        <v>2855</v>
      </c>
      <c r="D13" s="13">
        <v>2768</v>
      </c>
      <c r="F13" s="4" t="s">
        <v>203</v>
      </c>
      <c r="G13" s="39">
        <v>2657</v>
      </c>
      <c r="H13" s="39">
        <v>6241</v>
      </c>
      <c r="I13" s="39">
        <v>7704</v>
      </c>
    </row>
    <row r="14" spans="1:9" x14ac:dyDescent="0.3">
      <c r="A14" s="4" t="s">
        <v>125</v>
      </c>
      <c r="B14" s="13">
        <v>804</v>
      </c>
      <c r="C14" s="13">
        <v>1864</v>
      </c>
      <c r="D14" s="13">
        <v>2024</v>
      </c>
      <c r="F14" s="4" t="s">
        <v>204</v>
      </c>
      <c r="G14" s="39">
        <v>3275</v>
      </c>
      <c r="H14" s="39">
        <v>7216</v>
      </c>
      <c r="I14" s="39">
        <v>7658</v>
      </c>
    </row>
    <row r="15" spans="1:9" x14ac:dyDescent="0.3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3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3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3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3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4">
      <dataRef ref="A2:D9" sheet="분석작업-2"/>
      <dataRef ref="A3:D9" sheet="분석작업-2"/>
      <dataRef ref="F3:I9" sheet="분석작업-2"/>
      <dataRef ref="A13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sqref="A1:H1"/>
    </sheetView>
  </sheetViews>
  <sheetFormatPr defaultRowHeight="16.5" x14ac:dyDescent="0.3"/>
  <cols>
    <col min="2" max="7" width="7.125" customWidth="1"/>
  </cols>
  <sheetData>
    <row r="1" spans="1:8" ht="20.25" x14ac:dyDescent="0.3">
      <c r="A1" s="22" t="s">
        <v>162</v>
      </c>
      <c r="B1" s="22"/>
      <c r="C1" s="22"/>
      <c r="D1" s="22"/>
      <c r="E1" s="22"/>
      <c r="F1" s="22"/>
      <c r="G1" s="22"/>
      <c r="H1" s="22"/>
    </row>
    <row r="3" spans="1:8" x14ac:dyDescent="0.3">
      <c r="A3" s="1" t="s">
        <v>166</v>
      </c>
      <c r="B3" s="1" t="s">
        <v>163</v>
      </c>
      <c r="C3" s="1" t="s">
        <v>164</v>
      </c>
      <c r="D3" s="1" t="s">
        <v>165</v>
      </c>
      <c r="E3" s="1" t="s">
        <v>160</v>
      </c>
      <c r="F3" s="1" t="s">
        <v>145</v>
      </c>
      <c r="G3" s="1" t="s">
        <v>146</v>
      </c>
      <c r="H3" s="1" t="s">
        <v>161</v>
      </c>
    </row>
    <row r="4" spans="1:8" x14ac:dyDescent="0.3">
      <c r="A4" s="1" t="s">
        <v>167</v>
      </c>
      <c r="B4" s="14">
        <v>1500</v>
      </c>
      <c r="C4" s="14">
        <v>1750</v>
      </c>
      <c r="D4" s="14">
        <v>1800</v>
      </c>
      <c r="E4" s="14">
        <v>1600</v>
      </c>
      <c r="F4" s="14">
        <v>1500</v>
      </c>
      <c r="G4" s="14">
        <v>1650</v>
      </c>
      <c r="H4" s="14"/>
    </row>
    <row r="5" spans="1:8" x14ac:dyDescent="0.3">
      <c r="A5" s="1" t="s">
        <v>168</v>
      </c>
      <c r="B5" s="14">
        <v>2200</v>
      </c>
      <c r="C5" s="14">
        <v>2250</v>
      </c>
      <c r="D5" s="14">
        <v>2400</v>
      </c>
      <c r="E5" s="14">
        <v>2000</v>
      </c>
      <c r="F5" s="14">
        <v>2100</v>
      </c>
      <c r="G5" s="14">
        <v>2200</v>
      </c>
      <c r="H5" s="14"/>
    </row>
    <row r="6" spans="1:8" x14ac:dyDescent="0.3">
      <c r="A6" s="1" t="s">
        <v>169</v>
      </c>
      <c r="B6" s="14">
        <v>3000</v>
      </c>
      <c r="C6" s="14">
        <v>2750</v>
      </c>
      <c r="D6" s="14">
        <v>2900</v>
      </c>
      <c r="E6" s="14">
        <v>2850</v>
      </c>
      <c r="F6" s="14">
        <v>3000</v>
      </c>
      <c r="G6" s="14">
        <v>3100</v>
      </c>
      <c r="H6" s="14"/>
    </row>
    <row r="7" spans="1:8" x14ac:dyDescent="0.3">
      <c r="A7" s="1" t="s">
        <v>170</v>
      </c>
      <c r="B7" s="14">
        <v>2400</v>
      </c>
      <c r="C7" s="14">
        <v>2450</v>
      </c>
      <c r="D7" s="14">
        <v>2450</v>
      </c>
      <c r="E7" s="14">
        <v>2500</v>
      </c>
      <c r="F7" s="14">
        <v>2500</v>
      </c>
      <c r="G7" s="14">
        <v>2600</v>
      </c>
      <c r="H7" s="14"/>
    </row>
    <row r="8" spans="1:8" x14ac:dyDescent="0.3">
      <c r="A8" s="1" t="s">
        <v>171</v>
      </c>
      <c r="B8" s="14">
        <v>2800</v>
      </c>
      <c r="C8" s="14">
        <v>2900</v>
      </c>
      <c r="D8" s="14">
        <v>3000</v>
      </c>
      <c r="E8" s="14">
        <v>2800</v>
      </c>
      <c r="F8" s="14">
        <v>2750</v>
      </c>
      <c r="G8" s="14">
        <v>2900</v>
      </c>
      <c r="H8" s="14"/>
    </row>
    <row r="9" spans="1:8" x14ac:dyDescent="0.3">
      <c r="A9" s="1" t="s">
        <v>172</v>
      </c>
      <c r="B9" s="14">
        <v>1900</v>
      </c>
      <c r="C9" s="14">
        <v>2000</v>
      </c>
      <c r="D9" s="14">
        <v>2050</v>
      </c>
      <c r="E9" s="14">
        <v>2100</v>
      </c>
      <c r="F9" s="14">
        <v>2200</v>
      </c>
      <c r="G9" s="14">
        <v>2300</v>
      </c>
      <c r="H9" s="14"/>
    </row>
    <row r="10" spans="1:8" x14ac:dyDescent="0.3">
      <c r="A10" s="1" t="s">
        <v>173</v>
      </c>
      <c r="B10" s="14">
        <v>1800</v>
      </c>
      <c r="C10" s="14">
        <v>1750</v>
      </c>
      <c r="D10" s="14">
        <v>1600</v>
      </c>
      <c r="E10" s="14">
        <v>1500</v>
      </c>
      <c r="F10" s="14">
        <v>1800</v>
      </c>
      <c r="G10" s="14">
        <v>1900</v>
      </c>
      <c r="H10" s="14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workbookViewId="0">
      <selection activeCell="O8" sqref="O8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22" t="s">
        <v>174</v>
      </c>
      <c r="B1" s="22"/>
      <c r="C1" s="22"/>
      <c r="D1" s="22"/>
      <c r="E1" s="22"/>
    </row>
    <row r="3" spans="1:5" x14ac:dyDescent="0.3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3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건하 이</cp:lastModifiedBy>
  <dcterms:created xsi:type="dcterms:W3CDTF">2025-02-05T04:40:07Z</dcterms:created>
  <dcterms:modified xsi:type="dcterms:W3CDTF">2026-02-13T13:25:40Z</dcterms:modified>
</cp:coreProperties>
</file>