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길벗컴활2급통합\컴활_연습1\기출\"/>
    </mc:Choice>
  </mc:AlternateContent>
  <xr:revisionPtr revIDLastSave="0" documentId="13_ncr:1_{AA886872-F424-4774-82F0-496FB5CFB071}" xr6:coauthVersionLast="47" xr6:coauthVersionMax="47" xr10:uidLastSave="{00000000-0000-0000-0000-000000000000}"/>
  <bookViews>
    <workbookView xWindow="75" yWindow="2565" windowWidth="15285" windowHeight="10515" firstSheet="4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4" l="1"/>
  <c r="J5" i="4"/>
  <c r="J6" i="4"/>
  <c r="J7" i="4"/>
  <c r="J8" i="4"/>
  <c r="J9" i="4"/>
  <c r="J10" i="4"/>
  <c r="J11" i="4"/>
  <c r="J3" i="4"/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E11" i="4"/>
  <c r="H5" i="7"/>
  <c r="H6" i="7"/>
  <c r="H7" i="7"/>
  <c r="H8" i="7"/>
  <c r="H9" i="7"/>
  <c r="H10" i="7"/>
  <c r="H4" i="7"/>
  <c r="F20" i="5" l="1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4" i="5"/>
  <c r="G8" i="5" s="1"/>
  <c r="G16" i="5"/>
  <c r="G17" i="5"/>
  <c r="G18" i="5"/>
  <c r="G10" i="5"/>
  <c r="G5" i="5"/>
  <c r="G11" i="5"/>
  <c r="G12" i="5"/>
  <c r="G19" i="5"/>
  <c r="G6" i="5"/>
  <c r="G9" i="5"/>
  <c r="G21" i="5" l="1"/>
  <c r="G14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<sst xmlns="http://schemas.openxmlformats.org/spreadsheetml/2006/main" count="290" uniqueCount="230">
  <si>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</si>
  <si>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</si>
  <si>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</si>
  <si>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</si>
  <si>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</si>
  <si>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</si>
  <si>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</si>
  <si>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</si>
  <si>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</si>
  <si>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</si>
  <si>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</si>
  <si>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</si>
  <si>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</si>
  <si>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</si>
  <si>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</si>
  <si>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</si>
  <si>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</si>
  <si>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</si>
  <si>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</si>
  <si>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</si>
  <si>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</si>
  <si>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</si>
  <si>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</si>
  <si>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</si>
  <si>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</si>
  <si>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</si>
  <si>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</si>
  <si>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</si>
  <si>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</si>
  <si>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</si>
  <si>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</si>
  <si>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</si>
  <si>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</si>
  <si>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</si>
  <si>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</si>
  <si>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</si>
  <si>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</si>
  <si>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</si>
  <si>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</si>
  <si>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</si>
  <si>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</si>
  <si>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</si>
  <si>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</si>
  <si>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</si>
  <si>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</si>
  <si>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</si>
  <si>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</si>
  <si>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</si>
  <si>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</si>
  <si>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</si>
  <si>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</si>
  <si>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</si>
  <si>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</si>
  <si>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</si>
  <si>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</si>
  <si>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</si>
  <si>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</si>
  <si>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</si>
  <si>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</si>
  <si>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</si>
  <si>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</si>
  <si>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</si>
  <si>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</si>
  <si>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</si>
  <si>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</si>
  <si>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</si>
  <si>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</si>
  <si>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</si>
  <si>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</si>
  <si>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</si>
  <si>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</si>
  <si>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</si>
  <si>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</si>
  <si>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</si>
  <si>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</si>
  <si>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</si>
  <si>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</si>
  <si>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</si>
  <si>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</si>
  <si>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</si>
  <si>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</si>
  <si>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</si>
  <si>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</si>
  <si>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</si>
  <si>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</si>
  <si>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</si>
  <si>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</si>
  <si>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</si>
  <si>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</si>
  <si>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</si>
  <si>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</si>
  <si>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</si>
  <si>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</si>
  <si>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</si>
  <si>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</si>
  <si>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</si>
  <si>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</si>
  <si>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</si>
  <si>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</si>
  <si>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</si>
  <si>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</si>
  <si>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</si>
  <si>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</si>
  <si>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</si>
  <si>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</si>
  <si>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</si>
  <si>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</si>
  <si>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</si>
  <si>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</si>
  <si>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</si>
  <si>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</si>
  <si>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</si>
  <si>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</si>
  <si>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</si>
  <si>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</si>
  <si>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</si>
  <si>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</si>
  <si>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</si>
  <si>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</si>
  <si>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</si>
  <si>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</si>
  <si>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</si>
  <si>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</si>
  <si>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</si>
  <si>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</si>
  <si>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</si>
  <si>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</si>
  <si>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</si>
  <si>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</si>
  <si>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</si>
  <si>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</si>
  <si>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</si>
  <si>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</si>
  <si>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</si>
  <si>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</si>
  <si>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</si>
  <si>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</si>
  <si>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</si>
  <si>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</si>
  <si>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</si>
  <si>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</si>
  <si>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</si>
  <si>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</si>
  <si>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</si>
  <si>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</si>
  <si>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</si>
  <si>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</si>
  <si>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</si>
  <si>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</si>
  <si>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</si>
  <si>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</si>
  <si>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</si>
  <si>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</si>
  <si>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</si>
  <si>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</si>
  <si>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</si>
  <si>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</si>
  <si>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</si>
  <si>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</si>
  <si>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</si>
  <si>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</si>
  <si>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</si>
  <si>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</si>
  <si>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</si>
  <si>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</si>
  <si>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</si>
  <si>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</si>
  <si>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</si>
  <si>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</si>
  <si>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</si>
  <si>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</si>
  <si>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</si>
  <si>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</si>
  <si>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</si>
  <si>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</si>
  <si>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</si>
  <si>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</si>
  <si>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</si>
  <si>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</si>
  <si>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</si>
  <si>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</si>
  <si>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</si>
  <si>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</si>
  <si>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</si>
  <si>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</si>
  <si>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</si>
  <si>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</si>
  <si>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</si>
  <si>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퀴즈A</t>
  </si>
  <si>
    <t>퀴즈B</t>
  </si>
  <si>
    <t>퀴즈C</t>
  </si>
  <si>
    <t>퀴즈D</t>
  </si>
  <si>
    <t>퀴즈E</t>
  </si>
  <si>
    <t>평균</t>
  </si>
  <si>
    <t>학번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</si>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</sst>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  <c:extLst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651653132399546"/>
                      <c:h val="0.15172512526843235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1A-4ECB-B9C2-83FE7635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098296"/>
        <c:axId val="629097936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629097936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29098296"/>
        <c:crosses val="max"/>
        <c:crossBetween val="between"/>
      </c:valAx>
      <c:catAx>
        <c:axId val="629098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9097936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3" name="사각형: 빗면 2">
          <a:extLst>
            <a:ext uri="{FF2B5EF4-FFF2-40B4-BE49-F238E27FC236}">
              <a16:creationId xmlns:a16="http://schemas.microsoft.com/office/drawing/2014/main" id="{622D1802-7892-A269-E201-4DD3320DFFFA}"/>
            </a:ext>
          </a:extLst>
        </xdr:cNvPr>
        <xdr:cNvSpPr/>
      </xdr:nvSpPr>
      <xdr:spPr>
        <a:xfrm>
          <a:off x="2314575" y="2352675"/>
          <a:ext cx="108585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3">
      <c r="A4" s="1" t="s">
        <v>211</v>
      </c>
      <c r="B4" s="1" t="s">
        <v>216</v>
      </c>
      <c r="C4" s="2">
        <v>45354</v>
      </c>
      <c r="D4" s="1" t="s">
        <v>221</v>
      </c>
      <c r="E4" s="1" t="s">
        <v>226</v>
      </c>
      <c r="F4" s="3">
        <v>240000</v>
      </c>
    </row>
    <row r="5" spans="1:6" x14ac:dyDescent="0.3">
      <c r="A5" s="1" t="s">
        <v>212</v>
      </c>
      <c r="B5" s="1" t="s">
        <v>217</v>
      </c>
      <c r="C5" s="2">
        <v>45359</v>
      </c>
      <c r="D5" s="1" t="s">
        <v>222</v>
      </c>
      <c r="E5" s="1" t="s">
        <v>227</v>
      </c>
      <c r="F5" s="3">
        <v>150000</v>
      </c>
    </row>
    <row r="6" spans="1:6" x14ac:dyDescent="0.3">
      <c r="A6" s="1" t="s">
        <v>213</v>
      </c>
      <c r="B6" s="1" t="s">
        <v>218</v>
      </c>
      <c r="C6" s="2">
        <v>45362</v>
      </c>
      <c r="D6" s="1" t="s">
        <v>223</v>
      </c>
      <c r="E6" s="1" t="s">
        <v>228</v>
      </c>
      <c r="F6" s="3">
        <v>180000</v>
      </c>
    </row>
    <row r="7" spans="1:6" x14ac:dyDescent="0.3">
      <c r="A7" s="1" t="s">
        <v>214</v>
      </c>
      <c r="B7" s="1" t="s">
        <v>219</v>
      </c>
      <c r="C7" s="2">
        <v>45366</v>
      </c>
      <c r="D7" s="1" t="s">
        <v>224</v>
      </c>
      <c r="E7" s="1" t="s">
        <v>229</v>
      </c>
      <c r="F7" s="3">
        <v>300000</v>
      </c>
    </row>
    <row r="8" spans="1:6" x14ac:dyDescent="0.3">
      <c r="A8" s="1" t="s">
        <v>215</v>
      </c>
      <c r="B8" s="1" t="s">
        <v>220</v>
      </c>
      <c r="C8" s="2">
        <v>45373</v>
      </c>
      <c r="D8" s="1" t="s">
        <v>225</v>
      </c>
      <c r="E8" s="1" t="s">
        <v>227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C1" sqref="C1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19" t="s">
        <v>101</v>
      </c>
      <c r="B1" s="19"/>
      <c r="C1" s="19"/>
      <c r="D1" s="19"/>
      <c r="E1" s="19"/>
      <c r="F1" s="19"/>
    </row>
    <row r="2" spans="1:6" ht="17.25" thickBot="1" x14ac:dyDescent="0.35"/>
    <row r="3" spans="1:6" x14ac:dyDescent="0.3">
      <c r="A3" s="22" t="s">
        <v>102</v>
      </c>
      <c r="B3" s="23" t="s">
        <v>105</v>
      </c>
      <c r="C3" s="23" t="s">
        <v>116</v>
      </c>
      <c r="D3" s="23" t="s">
        <v>115</v>
      </c>
      <c r="E3" s="23" t="s">
        <v>114</v>
      </c>
      <c r="F3" s="24" t="s">
        <v>117</v>
      </c>
    </row>
    <row r="4" spans="1:6" x14ac:dyDescent="0.3">
      <c r="A4" s="33" t="s">
        <v>103</v>
      </c>
      <c r="B4" s="5" t="s">
        <v>108</v>
      </c>
      <c r="C4" s="20">
        <v>1532</v>
      </c>
      <c r="D4" s="21">
        <v>22980</v>
      </c>
      <c r="E4" s="5" t="s">
        <v>118</v>
      </c>
      <c r="F4" s="25">
        <f>_xlfn.RANK.EQ(D4,$D$4:$D$10)</f>
        <v>3</v>
      </c>
    </row>
    <row r="5" spans="1:6" x14ac:dyDescent="0.3">
      <c r="A5" s="33"/>
      <c r="B5" s="5" t="s">
        <v>109</v>
      </c>
      <c r="C5" s="20">
        <v>2415</v>
      </c>
      <c r="D5" s="21">
        <v>39848</v>
      </c>
      <c r="E5" s="5" t="s">
        <v>118</v>
      </c>
      <c r="F5" s="25">
        <f t="shared" ref="F5:F10" si="0">_xlfn.RANK.EQ(D5,$D$4:$D$10)</f>
        <v>1</v>
      </c>
    </row>
    <row r="6" spans="1:6" x14ac:dyDescent="0.3">
      <c r="A6" s="33"/>
      <c r="B6" s="5" t="s">
        <v>106</v>
      </c>
      <c r="C6" s="20">
        <v>1988</v>
      </c>
      <c r="D6" s="21">
        <v>33796</v>
      </c>
      <c r="E6" s="5" t="s">
        <v>118</v>
      </c>
      <c r="F6" s="25">
        <f t="shared" si="0"/>
        <v>2</v>
      </c>
    </row>
    <row r="7" spans="1:6" x14ac:dyDescent="0.3">
      <c r="A7" s="33" t="s">
        <v>104</v>
      </c>
      <c r="B7" s="5" t="s">
        <v>112</v>
      </c>
      <c r="C7" s="20">
        <v>1679</v>
      </c>
      <c r="D7" s="21">
        <v>6044</v>
      </c>
      <c r="E7" s="5" t="s">
        <v>119</v>
      </c>
      <c r="F7" s="25">
        <f t="shared" si="0"/>
        <v>5</v>
      </c>
    </row>
    <row r="8" spans="1:6" x14ac:dyDescent="0.3">
      <c r="A8" s="33"/>
      <c r="B8" s="5" t="s">
        <v>113</v>
      </c>
      <c r="C8" s="20">
        <v>2376</v>
      </c>
      <c r="D8" s="21">
        <v>9029</v>
      </c>
      <c r="E8" s="5" t="s">
        <v>119</v>
      </c>
      <c r="F8" s="25">
        <f t="shared" si="0"/>
        <v>4</v>
      </c>
    </row>
    <row r="9" spans="1:6" x14ac:dyDescent="0.3">
      <c r="A9" s="33" t="s">
        <v>107</v>
      </c>
      <c r="B9" s="5" t="s">
        <v>110</v>
      </c>
      <c r="C9" s="20">
        <v>2571</v>
      </c>
      <c r="D9" s="21">
        <v>5142</v>
      </c>
      <c r="E9" s="5" t="s">
        <v>120</v>
      </c>
      <c r="F9" s="25">
        <f t="shared" si="0"/>
        <v>6</v>
      </c>
    </row>
    <row r="10" spans="1:6" ht="17.25" thickBot="1" x14ac:dyDescent="0.35">
      <c r="A10" s="34"/>
      <c r="B10" s="26" t="s">
        <v>111</v>
      </c>
      <c r="C10" s="27">
        <v>1864</v>
      </c>
      <c r="D10" s="28">
        <v>4474</v>
      </c>
      <c r="E10" s="26" t="s">
        <v>120</v>
      </c>
      <c r="F10" s="29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J24" sqref="J24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194</v>
      </c>
      <c r="C3" t="s">
        <v>188</v>
      </c>
      <c r="D3" t="s">
        <v>189</v>
      </c>
      <c r="E3" t="s">
        <v>190</v>
      </c>
      <c r="F3" t="s">
        <v>191</v>
      </c>
      <c r="G3" t="s">
        <v>192</v>
      </c>
      <c r="H3" t="s">
        <v>193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workbookViewId="0">
      <selection activeCell="L7" sqref="L7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7" t="s">
        <v>7</v>
      </c>
      <c r="G1" t="s">
        <v>17</v>
      </c>
      <c r="H1" s="7" t="s">
        <v>52</v>
      </c>
    </row>
    <row r="2" spans="1:10" x14ac:dyDescent="0.3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3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IF(_xlfn.RANK.EQ(I3,I$3:$I$11)&lt;=3,"국가대표",IF(_xlfn.RANK.EQ(I3,I$3:$I$11)&lt;=6,"상비군",""))</f>
        <v>상비군</v>
      </c>
    </row>
    <row r="4" spans="1:10" x14ac:dyDescent="0.3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>IF(_xlfn.RANK.EQ(I4,I$3:$I$11)&lt;=3,"국가대표",IF(_xlfn.RANK.EQ(I4,I$3:$I$11)&lt;=6,"상비군",""))</f>
        <v>국가대표</v>
      </c>
    </row>
    <row r="5" spans="1:10" x14ac:dyDescent="0.3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>IF(_xlfn.RANK.EQ(I5,I$3:$I$11)&lt;=3,"국가대표",IF(_xlfn.RANK.EQ(I5,I$3:$I$11)&lt;=6,"상비군",""))</f>
        <v/>
      </c>
    </row>
    <row r="6" spans="1:10" x14ac:dyDescent="0.3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>IF(_xlfn.RANK.EQ(I6,I$3:$I$11)&lt;=3,"국가대표",IF(_xlfn.RANK.EQ(I6,I$3:$I$11)&lt;=6,"상비군",""))</f>
        <v>국가대표</v>
      </c>
    </row>
    <row r="7" spans="1:10" x14ac:dyDescent="0.3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>IF(_xlfn.RANK.EQ(I7,I$3:$I$11)&lt;=3,"국가대표",IF(_xlfn.RANK.EQ(I7,I$3:$I$11)&lt;=6,"상비군",""))</f>
        <v>상비군</v>
      </c>
    </row>
    <row r="8" spans="1:10" x14ac:dyDescent="0.3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>IF(_xlfn.RANK.EQ(I8,I$3:$I$11)&lt;=3,"국가대표",IF(_xlfn.RANK.EQ(I8,I$3:$I$11)&lt;=6,"상비군",""))</f>
        <v/>
      </c>
    </row>
    <row r="9" spans="1:10" x14ac:dyDescent="0.3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>IF(_xlfn.RANK.EQ(I9,I$3:$I$11)&lt;=3,"국가대표",IF(_xlfn.RANK.EQ(I9,I$3:$I$11)&lt;=6,"상비군",""))</f>
        <v>상비군</v>
      </c>
    </row>
    <row r="10" spans="1:10" x14ac:dyDescent="0.3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>IF(_xlfn.RANK.EQ(I10,I$3:$I$11)&lt;=3,"국가대표",IF(_xlfn.RANK.EQ(I10,I$3:$I$11)&lt;=6,"상비군",""))</f>
        <v>국가대표</v>
      </c>
    </row>
    <row r="11" spans="1:10" x14ac:dyDescent="0.3">
      <c r="A11" s="35" t="s">
        <v>6</v>
      </c>
      <c r="B11" s="36"/>
      <c r="C11" s="36"/>
      <c r="D11" s="37"/>
      <c r="E11" s="5">
        <f>INT(_xlfn.MODE.SNGL($C$3:$C$10))</f>
        <v>85</v>
      </c>
      <c r="G11" s="5" t="s">
        <v>63</v>
      </c>
      <c r="H11" s="6">
        <v>26</v>
      </c>
      <c r="I11" s="6">
        <v>386</v>
      </c>
      <c r="J11" s="6" t="str">
        <f>IF(_xlfn.RANK.EQ(I11,I$3:$I$11)&lt;=3,"국가대표",IF(_xlfn.RANK.EQ(I11,I$3:$I$11)&lt;=6,"상비군",""))</f>
        <v/>
      </c>
    </row>
    <row r="12" spans="1:10" x14ac:dyDescent="0.3">
      <c r="A12" s="4"/>
    </row>
    <row r="13" spans="1:10" x14ac:dyDescent="0.3">
      <c r="A13" t="s">
        <v>18</v>
      </c>
      <c r="B13" s="7" t="s">
        <v>187</v>
      </c>
      <c r="F13" t="s">
        <v>35</v>
      </c>
      <c r="G13" s="7" t="s">
        <v>65</v>
      </c>
    </row>
    <row r="14" spans="1:10" x14ac:dyDescent="0.3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3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UPPER(LEFT(H15,3)&amp;"-" &amp;RIGHT(G15,2)&amp;"-"&amp;LEFT(I15,2))</f>
        <v>HIH-20-DA</v>
      </c>
    </row>
    <row r="16" spans="1:10" x14ac:dyDescent="0.3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1">UPPER(LEFT(H16,3)&amp;"-" &amp;RIGHT(G16,2)&amp;"-"&amp;LEFT(I16,2))</f>
        <v>IDE-24-NA</v>
      </c>
    </row>
    <row r="17" spans="1:10" x14ac:dyDescent="0.3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1"/>
        <v>ANC-19-ST</v>
      </c>
    </row>
    <row r="18" spans="1:10" x14ac:dyDescent="0.3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1"/>
        <v>SNS-22-VI</v>
      </c>
    </row>
    <row r="19" spans="1:10" x14ac:dyDescent="0.3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1"/>
        <v>GOF-21-AL</v>
      </c>
    </row>
    <row r="20" spans="1:10" x14ac:dyDescent="0.3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1"/>
        <v>KES-23-RA</v>
      </c>
    </row>
    <row r="21" spans="1:10" x14ac:dyDescent="0.3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1"/>
        <v>CHA-21-DA</v>
      </c>
    </row>
    <row r="22" spans="1:10" x14ac:dyDescent="0.3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1"/>
        <v>INF-22-GI</v>
      </c>
    </row>
    <row r="23" spans="1:10" x14ac:dyDescent="0.3">
      <c r="A23" s="9" t="s">
        <v>23</v>
      </c>
      <c r="B23" s="6">
        <f>TRUNC(INT(SUMIF($C$15:$C$21, A23,$D$15:$D$21)/SUM($D$15:$D$21)*100),3)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1"/>
        <v>GKS-20-CO</v>
      </c>
    </row>
    <row r="24" spans="1:10" x14ac:dyDescent="0.3">
      <c r="A24" s="9" t="s">
        <v>24</v>
      </c>
      <c r="B24" s="6">
        <f>TRUNC(INT(SUMIF($C$15:$C$21, A24,$D$15:$D$21)/SUM($D$15:$D$21)*100),3)</f>
        <v>42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1"/>
        <v>LSH-23-EN</v>
      </c>
    </row>
    <row r="26" spans="1:10" x14ac:dyDescent="0.3">
      <c r="A26" t="s">
        <v>36</v>
      </c>
      <c r="B26" s="7" t="s">
        <v>37</v>
      </c>
    </row>
    <row r="27" spans="1:10" x14ac:dyDescent="0.3">
      <c r="A27" s="5" t="s">
        <v>38</v>
      </c>
      <c r="B27" s="5" t="s">
        <v>48</v>
      </c>
      <c r="C27" s="9" t="s">
        <v>50</v>
      </c>
      <c r="E27" s="40" t="s">
        <v>51</v>
      </c>
      <c r="F27" s="40"/>
      <c r="G27" s="40"/>
    </row>
    <row r="28" spans="1:10" x14ac:dyDescent="0.3">
      <c r="A28" s="5" t="s">
        <v>39</v>
      </c>
      <c r="B28" s="5">
        <v>268</v>
      </c>
      <c r="C28" s="5">
        <f>ROUNDDOWN(B28*(1-VLOOKUP(B28,$E$29:$G$33,3)),1)</f>
        <v>246.5</v>
      </c>
      <c r="E28" s="38" t="s">
        <v>48</v>
      </c>
      <c r="F28" s="39"/>
      <c r="G28" s="5" t="s">
        <v>49</v>
      </c>
    </row>
    <row r="29" spans="1:10" x14ac:dyDescent="0.3">
      <c r="A29" s="5" t="s">
        <v>40</v>
      </c>
      <c r="B29" s="5">
        <v>135</v>
      </c>
      <c r="C29" s="5">
        <f t="shared" ref="C29:C36" si="2">ROUNDDOWN(B29*(1-VLOOKUP(B29,$E$29:$G$33,3)),1)</f>
        <v>128.19999999999999</v>
      </c>
      <c r="E29" s="12">
        <v>0</v>
      </c>
      <c r="F29" s="13">
        <v>100</v>
      </c>
      <c r="G29" s="14">
        <v>0.02</v>
      </c>
    </row>
    <row r="30" spans="1:10" x14ac:dyDescent="0.3">
      <c r="A30" s="5" t="s">
        <v>41</v>
      </c>
      <c r="B30" s="5">
        <v>422</v>
      </c>
      <c r="C30" s="5">
        <f t="shared" si="2"/>
        <v>358.7</v>
      </c>
      <c r="E30" s="12">
        <v>100</v>
      </c>
      <c r="F30" s="13">
        <v>200</v>
      </c>
      <c r="G30" s="14">
        <v>0.05</v>
      </c>
    </row>
    <row r="31" spans="1:10" x14ac:dyDescent="0.3">
      <c r="A31" s="5" t="s">
        <v>42</v>
      </c>
      <c r="B31" s="5">
        <v>92</v>
      </c>
      <c r="C31" s="5">
        <f t="shared" si="2"/>
        <v>90.1</v>
      </c>
      <c r="E31" s="12">
        <v>200</v>
      </c>
      <c r="F31" s="13">
        <v>300</v>
      </c>
      <c r="G31" s="14">
        <v>0.08</v>
      </c>
    </row>
    <row r="32" spans="1:10" x14ac:dyDescent="0.3">
      <c r="A32" s="5" t="s">
        <v>43</v>
      </c>
      <c r="B32" s="5">
        <v>371</v>
      </c>
      <c r="C32" s="5">
        <f t="shared" si="2"/>
        <v>326.39999999999998</v>
      </c>
      <c r="E32" s="12">
        <v>300</v>
      </c>
      <c r="F32" s="13">
        <v>400</v>
      </c>
      <c r="G32" s="14">
        <v>0.12</v>
      </c>
    </row>
    <row r="33" spans="1:7" x14ac:dyDescent="0.3">
      <c r="A33" s="5" t="s">
        <v>44</v>
      </c>
      <c r="B33" s="5">
        <v>293</v>
      </c>
      <c r="C33" s="5">
        <f t="shared" si="2"/>
        <v>269.5</v>
      </c>
      <c r="E33" s="12">
        <v>400</v>
      </c>
      <c r="F33" s="5"/>
      <c r="G33" s="14">
        <v>0.15</v>
      </c>
    </row>
    <row r="34" spans="1:7" x14ac:dyDescent="0.3">
      <c r="A34" s="5" t="s">
        <v>45</v>
      </c>
      <c r="B34" s="5">
        <v>409</v>
      </c>
      <c r="C34" s="5">
        <f t="shared" si="2"/>
        <v>347.6</v>
      </c>
    </row>
    <row r="35" spans="1:7" x14ac:dyDescent="0.3">
      <c r="A35" s="5" t="s">
        <v>46</v>
      </c>
      <c r="B35" s="5">
        <v>323</v>
      </c>
      <c r="C35" s="5">
        <f t="shared" si="2"/>
        <v>284.2</v>
      </c>
    </row>
    <row r="36" spans="1:7" x14ac:dyDescent="0.3">
      <c r="A36" s="5" t="s">
        <v>47</v>
      </c>
      <c r="B36" s="5">
        <v>256</v>
      </c>
      <c r="C36" s="5">
        <f t="shared" si="2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15" workbookViewId="0">
      <selection activeCell="B4" sqref="B4"/>
    </sheetView>
  </sheetViews>
  <sheetFormatPr defaultRowHeight="16.5" outlineLevelRow="3" x14ac:dyDescent="0.3"/>
  <cols>
    <col min="1" max="1" width="11.875" bestFit="1" customWidth="1"/>
    <col min="2" max="2" width="10.375" bestFit="1" customWidth="1"/>
    <col min="7" max="7" width="11.625" bestFit="1" customWidth="1"/>
  </cols>
  <sheetData>
    <row r="1" spans="1:7" ht="20.25" x14ac:dyDescent="0.3">
      <c r="A1" s="41" t="s">
        <v>137</v>
      </c>
      <c r="B1" s="41"/>
      <c r="C1" s="41"/>
      <c r="D1" s="41"/>
      <c r="E1" s="41"/>
      <c r="F1" s="41"/>
      <c r="G1" s="41"/>
    </row>
    <row r="3" spans="1:7" x14ac:dyDescent="0.3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3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3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3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3">
      <c r="A7" s="30" t="s">
        <v>199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3">
      <c r="A8" s="30" t="s">
        <v>195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3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3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3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3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3">
      <c r="A13" s="30" t="s">
        <v>200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3">
      <c r="A14" s="30" t="s">
        <v>196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3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3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3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3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3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3">
      <c r="A20" s="31" t="s">
        <v>201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3">
      <c r="A21" s="31" t="s">
        <v>197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3">
      <c r="A22" s="31" t="s">
        <v>202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3">
      <c r="A23" s="31" t="s">
        <v>198</v>
      </c>
      <c r="B23" s="16"/>
      <c r="C23" s="17"/>
      <c r="D23" s="17"/>
      <c r="E23" s="17"/>
      <c r="F23" s="17"/>
      <c r="G23" s="17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O15" sqref="O15"/>
    </sheetView>
  </sheetViews>
  <sheetFormatPr defaultRowHeight="16.5" x14ac:dyDescent="0.3"/>
  <sheetData>
    <row r="1" spans="1:9" x14ac:dyDescent="0.3">
      <c r="A1" s="7" t="s">
        <v>122</v>
      </c>
      <c r="F1" s="7" t="s">
        <v>134</v>
      </c>
    </row>
    <row r="2" spans="1:9" x14ac:dyDescent="0.3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3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3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3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3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3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3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3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3">
      <c r="A11" s="7" t="s">
        <v>135</v>
      </c>
      <c r="F11" s="7" t="s">
        <v>136</v>
      </c>
    </row>
    <row r="12" spans="1:9" x14ac:dyDescent="0.3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3">
      <c r="A13" s="5" t="s">
        <v>124</v>
      </c>
      <c r="B13" s="15">
        <v>935</v>
      </c>
      <c r="C13" s="15">
        <v>2855</v>
      </c>
      <c r="D13" s="15">
        <v>2768</v>
      </c>
      <c r="F13" s="5" t="s">
        <v>203</v>
      </c>
      <c r="G13" s="32">
        <v>8283</v>
      </c>
      <c r="H13" s="32">
        <v>19699</v>
      </c>
      <c r="I13" s="32">
        <v>22999</v>
      </c>
    </row>
    <row r="14" spans="1:9" x14ac:dyDescent="0.3">
      <c r="A14" s="5" t="s">
        <v>125</v>
      </c>
      <c r="B14" s="15">
        <v>804</v>
      </c>
      <c r="C14" s="15">
        <v>1864</v>
      </c>
      <c r="D14" s="15">
        <v>2024</v>
      </c>
      <c r="F14" s="5" t="s">
        <v>204</v>
      </c>
      <c r="G14" s="32">
        <v>10159</v>
      </c>
      <c r="H14" s="32">
        <v>21450</v>
      </c>
      <c r="I14" s="32">
        <v>23531</v>
      </c>
    </row>
    <row r="15" spans="1:9" x14ac:dyDescent="0.3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3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3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3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3">
      <c r="A19" s="5" t="s">
        <v>130</v>
      </c>
      <c r="B19" s="15">
        <v>1027</v>
      </c>
      <c r="C19" s="15">
        <v>1308</v>
      </c>
      <c r="D19" s="15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H11" sqref="H11"/>
    </sheetView>
  </sheetViews>
  <sheetFormatPr defaultRowHeight="16.5" x14ac:dyDescent="0.3"/>
  <cols>
    <col min="2" max="7" width="7.125" customWidth="1"/>
  </cols>
  <sheetData>
    <row r="1" spans="1:8" ht="20.25" x14ac:dyDescent="0.3">
      <c r="A1" s="41" t="s">
        <v>162</v>
      </c>
      <c r="B1" s="41"/>
      <c r="C1" s="41"/>
      <c r="D1" s="41"/>
      <c r="E1" s="41"/>
      <c r="F1" s="41"/>
      <c r="G1" s="41"/>
      <c r="H1" s="41"/>
    </row>
    <row r="3" spans="1:8" x14ac:dyDescent="0.3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3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3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3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3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3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3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3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6" workbookViewId="0">
      <selection activeCell="L12" sqref="L12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41" t="s">
        <v>174</v>
      </c>
      <c r="B1" s="41"/>
      <c r="C1" s="41"/>
      <c r="D1" s="41"/>
      <c r="E1" s="41"/>
    </row>
    <row r="3" spans="1:5" x14ac:dyDescent="0.3">
      <c r="A3" s="5" t="s">
        <v>175</v>
      </c>
      <c r="B3" s="5" t="s">
        <v>179</v>
      </c>
      <c r="C3" s="5" t="s">
        <v>176</v>
      </c>
      <c r="D3" s="5" t="s">
        <v>177</v>
      </c>
      <c r="E3" s="5" t="s">
        <v>178</v>
      </c>
    </row>
    <row r="4" spans="1:5" x14ac:dyDescent="0.3">
      <c r="A4" s="5" t="s">
        <v>182</v>
      </c>
      <c r="B4" s="5" t="s">
        <v>180</v>
      </c>
      <c r="C4" s="18">
        <v>5100</v>
      </c>
      <c r="D4" s="18">
        <v>5300</v>
      </c>
      <c r="E4" s="18">
        <v>795000</v>
      </c>
    </row>
    <row r="5" spans="1:5" x14ac:dyDescent="0.3">
      <c r="A5" s="5" t="s">
        <v>183</v>
      </c>
      <c r="B5" s="5" t="s">
        <v>181</v>
      </c>
      <c r="C5" s="18">
        <v>5500</v>
      </c>
      <c r="D5" s="18">
        <v>5250</v>
      </c>
      <c r="E5" s="18">
        <v>788000</v>
      </c>
    </row>
    <row r="6" spans="1:5" x14ac:dyDescent="0.3">
      <c r="A6" s="5" t="s">
        <v>184</v>
      </c>
      <c r="B6" s="5" t="s">
        <v>180</v>
      </c>
      <c r="C6" s="18">
        <v>4300</v>
      </c>
      <c r="D6" s="18">
        <v>4200</v>
      </c>
      <c r="E6" s="18">
        <v>630000</v>
      </c>
    </row>
    <row r="7" spans="1:5" x14ac:dyDescent="0.3">
      <c r="A7" s="5" t="s">
        <v>185</v>
      </c>
      <c r="B7" s="5" t="s">
        <v>181</v>
      </c>
      <c r="C7" s="18">
        <v>4700</v>
      </c>
      <c r="D7" s="18">
        <v>5100</v>
      </c>
      <c r="E7" s="18">
        <v>765000</v>
      </c>
    </row>
    <row r="8" spans="1:5" x14ac:dyDescent="0.3">
      <c r="A8" s="5" t="s">
        <v>11</v>
      </c>
      <c r="B8" s="5" t="s">
        <v>181</v>
      </c>
      <c r="C8" s="18">
        <v>5100</v>
      </c>
      <c r="D8" s="18">
        <v>5650</v>
      </c>
      <c r="E8" s="18">
        <v>848000</v>
      </c>
    </row>
    <row r="9" spans="1:5" x14ac:dyDescent="0.3">
      <c r="A9" s="5" t="s">
        <v>186</v>
      </c>
      <c r="B9" s="5" t="s">
        <v>180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미란 한</cp:lastModifiedBy>
  <dcterms:created xsi:type="dcterms:W3CDTF">2025-02-05T04:40:07Z</dcterms:created>
  <dcterms:modified xsi:type="dcterms:W3CDTF">2025-12-05T05:13:11Z</dcterms:modified>
</cp:coreProperties>
</file>