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윤이나\Desktop\"/>
    </mc:Choice>
  </mc:AlternateContent>
  <xr:revisionPtr revIDLastSave="0" documentId="8_{51B749A7-23A9-4299-B6E5-F44541A5F9D8}" xr6:coauthVersionLast="47" xr6:coauthVersionMax="47" xr10:uidLastSave="{00000000-0000-0000-0000-000000000000}"/>
  <bookViews>
    <workbookView xWindow="-108" yWindow="-108" windowWidth="23256" windowHeight="12456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3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4" l="1"/>
  <c r="J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F21" i="5"/>
  <c r="F19" i="5"/>
  <c r="F13" i="5"/>
  <c r="F8" i="5"/>
  <c r="D20" i="5"/>
  <c r="C20" i="5"/>
  <c r="D14" i="5"/>
  <c r="C14" i="5"/>
  <c r="D9" i="5"/>
  <c r="D22" i="5" s="1"/>
  <c r="C9" i="5"/>
  <c r="C22" i="5" s="1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8" i="6" l="1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<sst xmlns="http://schemas.openxmlformats.org/spreadsheetml/2006/main" count="292" uniqueCount="239">
  <si>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</si>
  <si>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</si>
  <si>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</si>
  <si>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</si>
  <si>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</si>
  <si>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</si>
  <si>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</si>
  <si>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</si>
  <si>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</si>
  <si>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</si>
  <si>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</si>
  <si>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</si>
  <si>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</si>
  <si>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</si>
  <si>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</si>
  <si>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</si>
  <si>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</si>
  <si>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</si>
  <si>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</si>
  <si>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</si>
  <si>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</si>
  <si>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</si>
  <si>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</si>
  <si>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</si>
  <si>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</si>
  <si>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</si>
  <si>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</si>
  <si>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</si>
  <si>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</si>
  <si>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</si>
  <si>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</si>
  <si>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</si>
  <si>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</si>
  <si>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</si>
  <si>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</si>
  <si>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</si>
  <si>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</si>
  <si>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</si>
  <si>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</si>
  <si>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</si>
  <si>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</si>
  <si>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</si>
  <si>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</si>
  <si>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</si>
  <si>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</si>
  <si>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</si>
  <si>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</si>
  <si>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</si>
  <si>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</si>
  <si>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</si>
  <si>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</si>
  <si>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</si>
  <si>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</si>
  <si>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</si>
  <si>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</si>
  <si>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</si>
  <si>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</si>
  <si>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</si>
  <si>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</si>
  <si>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</si>
  <si>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</si>
  <si>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</si>
  <si>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</si>
  <si>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</si>
  <si>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</si>
  <si>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</si>
  <si>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</si>
  <si>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</si>
  <si>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</si>
  <si>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</si>
  <si>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</si>
  <si>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</si>
  <si>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</si>
  <si>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</si>
  <si>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</si>
  <si>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</si>
  <si>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</si>
  <si>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</si>
  <si>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</si>
  <si>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</si>
  <si>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</si>
  <si>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</si>
  <si>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</si>
  <si>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</si>
  <si>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</si>
  <si>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</si>
  <si>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</si>
  <si>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</si>
  <si>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</si>
  <si>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</si>
  <si>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</si>
  <si>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</si>
  <si>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</si>
  <si>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</si>
  <si>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</si>
  <si>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</si>
  <si>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</si>
  <si>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</si>
  <si>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</si>
  <si>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</si>
  <si>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</si>
  <si>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</si>
  <si>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</si>
  <si>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</si>
  <si>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</si>
  <si>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</si>
  <si>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</si>
  <si>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</si>
  <si>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</si>
  <si>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</si>
  <si>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</si>
  <si>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</si>
  <si>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</si>
  <si>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</si>
  <si>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</si>
  <si>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</si>
  <si>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</si>
  <si>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</si>
  <si>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</si>
  <si>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</si>
  <si>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</si>
  <si>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</si>
  <si>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</si>
  <si>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</si>
  <si>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</si>
  <si>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</si>
  <si>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</si>
  <si>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</si>
  <si>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</si>
  <si>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</si>
  <si>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</si>
  <si>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</si>
  <si>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</si>
  <si>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</si>
  <si>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</si>
  <si>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</si>
  <si>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</si>
  <si>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</si>
  <si>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</si>
  <si>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</si>
  <si>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</si>
  <si>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</si>
  <si>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</si>
  <si>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</si>
  <si>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</si>
  <si>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</si>
  <si>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</si>
  <si>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</si>
  <si>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</si>
  <si>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</si>
  <si>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</si>
  <si>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</si>
  <si>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</si>
  <si>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</si>
  <si>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</si>
  <si>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</si>
  <si>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</si>
  <si>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</si>
  <si>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</si>
  <si>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</si>
  <si>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</si>
  <si>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</si>
  <si>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</si>
  <si>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</si>
  <si>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</si>
  <si>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</si>
  <si>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</si>
  <si>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</si>
  <si>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</si>
  <si>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</si>
  <si>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</si>
  <si>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</si>
  <si>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</si>
  <si>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</si>
  <si>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</si>
  <si>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</si>
  <si>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</si>
  <si>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</si>
  <si>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</si>
  <si>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</si>
  <si>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</si>
  <si>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</si>
  <si>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</si>
  <si>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</si>
  <si>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</si>
  <si>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</si>
  <si>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</si>
  <si>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</si>
  <si>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</si>
  <si>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</si>
  <si>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</si>
  <si>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</si>
  <si>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</si>
  <si>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</si>
  <si>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</si>
  <si>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</si>
  <si>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</si>
  <si>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</si>
  <si>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</si>
  <si>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</si>
  <si>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</si>
  <si>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도서명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</si>
  <si>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</si>
  <si>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</si>
  <si>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</si>
  <si>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</si>
  <si>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</si>
  <si>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지은이</t>
    <phoneticPr fontId="1" type="noConversion"/>
  </si>
  <si>
    <t>김동준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</si>
  <si>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</si>
  <si>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</si>
  <si>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</si>
  <si>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</si>
  <si>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</si>
  <si>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</si>
  <si>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</si>
  <si>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</si>
  <si>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</si>
  <si>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</si>
  <si>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</si>
  <si>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</si>
  <si>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</si>
  <si>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</si>
  <si>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</si>
  <si>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</si>
  <si>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</si>
  <si>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소계2월</t>
  </si>
  <si>
    <t>소계3월</t>
  </si>
  <si>
    <t>세율인상</t>
  </si>
  <si>
    <t>만든 사람 윤이나 날짜 2025-07-07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</si>
  <si>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</si>
  <si>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</si>
  <si>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</si>
  <si>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</si>
  <si>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</si>
  <si>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</si>
  <si>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</si>
  <si>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</si>
  <si>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소계1월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</si>
</sst>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9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  <xf numFmtId="41" fontId="0" fillId="0" borderId="1" xfId="2" applyNumberFormat="1" applyFont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EE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en-US" altLang="ko-KR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727247"/>
        <c:axId val="536731087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536731087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6727247"/>
        <c:crosses val="max"/>
        <c:crossBetween val="between"/>
        <c:majorUnit val="20"/>
      </c:valAx>
      <c:catAx>
        <c:axId val="5367272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673108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</xdr:colOff>
          <xdr:row>12</xdr:row>
          <xdr:rowOff>53340</xdr:rowOff>
        </xdr:from>
        <xdr:to>
          <xdr:col>1</xdr:col>
          <xdr:colOff>754380</xdr:colOff>
          <xdr:row>13</xdr:row>
          <xdr:rowOff>182880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53340</xdr:colOff>
      <xdr:row>12</xdr:row>
      <xdr:rowOff>60960</xdr:rowOff>
    </xdr:from>
    <xdr:to>
      <xdr:col>2</xdr:col>
      <xdr:colOff>891540</xdr:colOff>
      <xdr:row>13</xdr:row>
      <xdr:rowOff>182880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7C1E7136-77A1-3763-ED2E-778781CD4576}"/>
            </a:ext>
          </a:extLst>
        </xdr:cNvPr>
        <xdr:cNvSpPr/>
      </xdr:nvSpPr>
      <xdr:spPr>
        <a:xfrm>
          <a:off x="1531620" y="2758440"/>
          <a:ext cx="838200" cy="3429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G9" sqref="G9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195</v>
      </c>
      <c r="B3" s="2" t="s">
        <v>201</v>
      </c>
      <c r="C3" s="2" t="s">
        <v>207</v>
      </c>
      <c r="D3" s="2" t="s">
        <v>213</v>
      </c>
      <c r="E3" s="2" t="s">
        <v>214</v>
      </c>
      <c r="F3" s="2" t="s">
        <v>1</v>
      </c>
      <c r="G3" s="2" t="s">
        <v>215</v>
      </c>
    </row>
    <row r="4" spans="1:7" x14ac:dyDescent="0.4">
      <c r="A4" s="2" t="s">
        <v>196</v>
      </c>
      <c r="B4" s="2" t="s">
        <v>202</v>
      </c>
      <c r="C4" s="2" t="s">
        <v>208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197</v>
      </c>
      <c r="B5" s="2" t="s">
        <v>203</v>
      </c>
      <c r="C5" s="2" t="s">
        <v>209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198</v>
      </c>
      <c r="B6" s="2" t="s">
        <v>204</v>
      </c>
      <c r="C6" s="2" t="s">
        <v>210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199</v>
      </c>
      <c r="B7" s="2" t="s">
        <v>205</v>
      </c>
      <c r="C7" s="2" t="s">
        <v>211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200</v>
      </c>
      <c r="B8" s="2" t="s">
        <v>206</v>
      </c>
      <c r="C8" s="2" t="s">
        <v>212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E4" sqref="E4:E10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23" t="s">
        <v>216</v>
      </c>
      <c r="B1" s="23"/>
      <c r="C1" s="23"/>
      <c r="D1" s="23"/>
      <c r="E1" s="23"/>
      <c r="F1" s="23"/>
    </row>
    <row r="2" spans="1:6" ht="18.600000000000001" thickTop="1" thickBot="1" x14ac:dyDescent="0.45"/>
    <row r="3" spans="1:6" x14ac:dyDescent="0.4">
      <c r="A3" s="26" t="s">
        <v>2</v>
      </c>
      <c r="B3" s="27" t="s">
        <v>3</v>
      </c>
      <c r="C3" s="27" t="s">
        <v>7</v>
      </c>
      <c r="D3" s="27" t="s">
        <v>4</v>
      </c>
      <c r="E3" s="27" t="s">
        <v>6</v>
      </c>
      <c r="F3" s="28" t="s">
        <v>5</v>
      </c>
    </row>
    <row r="4" spans="1:6" x14ac:dyDescent="0.4">
      <c r="A4" s="29" t="s">
        <v>8</v>
      </c>
      <c r="B4" s="24">
        <v>36923</v>
      </c>
      <c r="C4" s="4" t="s">
        <v>15</v>
      </c>
      <c r="D4" s="25">
        <v>57381</v>
      </c>
      <c r="E4" s="4">
        <v>1.65</v>
      </c>
      <c r="F4" s="30">
        <v>524587</v>
      </c>
    </row>
    <row r="5" spans="1:6" x14ac:dyDescent="0.4">
      <c r="A5" s="29" t="s">
        <v>9</v>
      </c>
      <c r="B5" s="24">
        <v>34977</v>
      </c>
      <c r="C5" s="4" t="s">
        <v>16</v>
      </c>
      <c r="D5" s="25">
        <v>63149</v>
      </c>
      <c r="E5" s="4">
        <v>0.92</v>
      </c>
      <c r="F5" s="30">
        <v>468014</v>
      </c>
    </row>
    <row r="6" spans="1:6" x14ac:dyDescent="0.4">
      <c r="A6" s="29" t="s">
        <v>10</v>
      </c>
      <c r="B6" s="24">
        <v>35919</v>
      </c>
      <c r="C6" s="4" t="s">
        <v>17</v>
      </c>
      <c r="D6" s="25">
        <v>43682</v>
      </c>
      <c r="E6" s="4">
        <v>1.18</v>
      </c>
      <c r="F6" s="30">
        <v>738992</v>
      </c>
    </row>
    <row r="7" spans="1:6" x14ac:dyDescent="0.4">
      <c r="A7" s="29" t="s">
        <v>11</v>
      </c>
      <c r="B7" s="24">
        <v>41376</v>
      </c>
      <c r="C7" s="4" t="s">
        <v>18</v>
      </c>
      <c r="D7" s="25">
        <v>50075</v>
      </c>
      <c r="E7" s="4">
        <v>1.27</v>
      </c>
      <c r="F7" s="30">
        <v>506347</v>
      </c>
    </row>
    <row r="8" spans="1:6" x14ac:dyDescent="0.4">
      <c r="A8" s="29" t="s">
        <v>12</v>
      </c>
      <c r="B8" s="24">
        <v>38598</v>
      </c>
      <c r="C8" s="4" t="s">
        <v>19</v>
      </c>
      <c r="D8" s="25">
        <v>43908</v>
      </c>
      <c r="E8" s="4">
        <v>1.52</v>
      </c>
      <c r="F8" s="30">
        <v>313363</v>
      </c>
    </row>
    <row r="9" spans="1:6" x14ac:dyDescent="0.4">
      <c r="A9" s="29" t="s">
        <v>13</v>
      </c>
      <c r="B9" s="24">
        <v>39619</v>
      </c>
      <c r="C9" s="4" t="s">
        <v>20</v>
      </c>
      <c r="D9" s="25">
        <v>49381</v>
      </c>
      <c r="E9" s="4">
        <v>1.49</v>
      </c>
      <c r="F9" s="30">
        <v>638245</v>
      </c>
    </row>
    <row r="10" spans="1:6" ht="18" thickBot="1" x14ac:dyDescent="0.45">
      <c r="A10" s="31" t="s">
        <v>14</v>
      </c>
      <c r="B10" s="32">
        <v>37956</v>
      </c>
      <c r="C10" s="33" t="s">
        <v>21</v>
      </c>
      <c r="D10" s="34">
        <v>56317</v>
      </c>
      <c r="E10" s="33">
        <v>1.28</v>
      </c>
      <c r="F10" s="35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I14" sqref="I14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16" t="s">
        <v>22</v>
      </c>
      <c r="B1" s="16"/>
      <c r="C1" s="16"/>
      <c r="D1" s="16"/>
      <c r="E1" s="16"/>
      <c r="F1" s="16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$F4&lt;AVERAGE($F$4:$F$15)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abSelected="1" workbookViewId="0">
      <selection activeCell="E39" sqref="E39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4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4">
      <c r="A3" s="4" t="s">
        <v>182</v>
      </c>
      <c r="B3" s="4" t="s">
        <v>183</v>
      </c>
      <c r="C3" s="4">
        <v>120</v>
      </c>
      <c r="D3" s="4" t="str">
        <f>IF(AND(MID(A3,3,1)="R",B3="세미나"),"30%","15%")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HLOOKUP(_xlfn.RANK.EQ(J3,$J$3:$J$11,0),$G$14:$J$15,2,TRUE)</f>
        <v>B</v>
      </c>
    </row>
    <row r="4" spans="1:11" x14ac:dyDescent="0.4">
      <c r="A4" s="4" t="s">
        <v>191</v>
      </c>
      <c r="B4" s="4" t="s">
        <v>184</v>
      </c>
      <c r="C4" s="4">
        <v>100</v>
      </c>
      <c r="D4" s="4" t="str">
        <f t="shared" ref="D4:D11" si="0">IF(AND(MID(A4,3,1)="R",B4="세미나"),"30%","15%")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HLOOKUP(_xlfn.RANK.EQ(J4,$J$3:$J$11,0),$G$14:$J$15,2,TRUE)</f>
        <v>D</v>
      </c>
    </row>
    <row r="5" spans="1:11" x14ac:dyDescent="0.4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4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4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4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4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4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4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4">
      <c r="A13" s="12" t="s">
        <v>123</v>
      </c>
      <c r="B13" s="13" t="s">
        <v>125</v>
      </c>
      <c r="F13" t="s">
        <v>109</v>
      </c>
    </row>
    <row r="14" spans="1:11" x14ac:dyDescent="0.4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4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4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4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4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4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4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4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4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4">
      <c r="A23" s="17" t="s">
        <v>138</v>
      </c>
      <c r="B23" s="18"/>
      <c r="C23" s="19"/>
      <c r="D23" s="6">
        <f>ROUNDDOWN(DAVERAGE(A14:D22,4,F22:F23),-2)</f>
        <v>63300</v>
      </c>
      <c r="F23" s="4" t="s">
        <v>128</v>
      </c>
    </row>
    <row r="25" spans="1:9" x14ac:dyDescent="0.4">
      <c r="A25" s="12" t="s">
        <v>140</v>
      </c>
      <c r="B25" s="13" t="s">
        <v>141</v>
      </c>
      <c r="F25" s="12" t="s">
        <v>159</v>
      </c>
      <c r="G25" s="13" t="s">
        <v>164</v>
      </c>
      <c r="I25" s="15" t="s">
        <v>176</v>
      </c>
    </row>
    <row r="26" spans="1:9" x14ac:dyDescent="0.4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4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4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4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4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4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4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4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4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1" t="s">
        <v>177</v>
      </c>
      <c r="K34" s="22"/>
      <c r="L34" s="22"/>
    </row>
    <row r="35" spans="1:12" x14ac:dyDescent="0.4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2"/>
      <c r="K35" s="22"/>
      <c r="L35" s="22"/>
    </row>
    <row r="36" spans="1:12" x14ac:dyDescent="0.4">
      <c r="A36" s="17" t="s">
        <v>158</v>
      </c>
      <c r="B36" s="18"/>
      <c r="C36" s="19"/>
      <c r="D36" s="57" t="e">
        <f>COUNTIF(A27:A35,D27&gt;="3,000,000")/COUNT(A27:A35)</f>
        <v>#DIV/0!</v>
      </c>
      <c r="F36" s="4" t="s">
        <v>175</v>
      </c>
      <c r="G36" s="4" t="s">
        <v>162</v>
      </c>
      <c r="H36" s="4">
        <v>12.7</v>
      </c>
      <c r="I36" s="7">
        <v>4190</v>
      </c>
      <c r="J36" s="20" t="e">
        <f>INDEX(MATCH(DMAX(F26:I36,3,G26:G27),F27:F36,D360),2,1)</f>
        <v>#N/A</v>
      </c>
      <c r="K36" s="20"/>
      <c r="L36" s="20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topLeftCell="A9" workbookViewId="0">
      <selection activeCell="I13" sqref="I13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16" t="s">
        <v>66</v>
      </c>
      <c r="B1" s="16"/>
      <c r="C1" s="16"/>
      <c r="D1" s="16"/>
      <c r="E1" s="16"/>
      <c r="F1" s="16"/>
      <c r="G1" s="16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4"/>
      <c r="B8" s="36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4"/>
      <c r="B9" s="36" t="s">
        <v>217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4"/>
      <c r="B13" s="36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4"/>
      <c r="B14" s="36" t="s">
        <v>218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37"/>
      <c r="B19" s="39" t="s">
        <v>223</v>
      </c>
      <c r="C19" s="38"/>
      <c r="D19" s="38"/>
      <c r="E19" s="38"/>
      <c r="F19" s="38">
        <f>SUBTOTAL(4,F15:F18)</f>
        <v>139</v>
      </c>
      <c r="G19" s="38"/>
    </row>
    <row r="20" spans="1:7" outlineLevel="1" x14ac:dyDescent="0.4">
      <c r="A20" s="37"/>
      <c r="B20" s="39" t="s">
        <v>219</v>
      </c>
      <c r="C20" s="38">
        <f>SUBTOTAL(1,C15:C18)</f>
        <v>836.25</v>
      </c>
      <c r="D20" s="38">
        <f>SUBTOTAL(1,D15:D18)</f>
        <v>1187.25</v>
      </c>
      <c r="E20" s="38"/>
      <c r="F20" s="38"/>
      <c r="G20" s="38"/>
    </row>
    <row r="21" spans="1:7" x14ac:dyDescent="0.4">
      <c r="A21" s="37"/>
      <c r="B21" s="39" t="s">
        <v>224</v>
      </c>
      <c r="C21" s="38"/>
      <c r="D21" s="38"/>
      <c r="E21" s="38"/>
      <c r="F21" s="38">
        <f>SUBTOTAL(4,F4:F18)</f>
        <v>196</v>
      </c>
      <c r="G21" s="38"/>
    </row>
    <row r="22" spans="1:7" x14ac:dyDescent="0.4">
      <c r="A22" s="37"/>
      <c r="B22" s="39" t="s">
        <v>220</v>
      </c>
      <c r="C22" s="38">
        <f>SUBTOTAL(1,C4:C18)</f>
        <v>600.81818181818187</v>
      </c>
      <c r="D22" s="38">
        <f>SUBTOTAL(1,D4:D18)</f>
        <v>874.72727272727275</v>
      </c>
      <c r="E22" s="38"/>
      <c r="F22" s="38"/>
      <c r="G22" s="38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C1A4A-EDEC-4DBC-B359-4E51DDD5C3C1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5" t="s">
        <v>231</v>
      </c>
      <c r="C2" s="46"/>
      <c r="D2" s="52"/>
      <c r="E2" s="52"/>
      <c r="F2" s="52"/>
    </row>
    <row r="3" spans="2:6" collapsed="1" x14ac:dyDescent="0.4">
      <c r="B3" s="44"/>
      <c r="C3" s="44"/>
      <c r="D3" s="53" t="s">
        <v>233</v>
      </c>
      <c r="E3" s="53" t="s">
        <v>228</v>
      </c>
      <c r="F3" s="53" t="s">
        <v>230</v>
      </c>
    </row>
    <row r="4" spans="2:6" ht="46.8" hidden="1" outlineLevel="1" x14ac:dyDescent="0.4">
      <c r="B4" s="48"/>
      <c r="C4" s="48"/>
      <c r="D4" s="40"/>
      <c r="E4" s="55" t="s">
        <v>229</v>
      </c>
      <c r="F4" s="55" t="s">
        <v>229</v>
      </c>
    </row>
    <row r="5" spans="2:6" x14ac:dyDescent="0.4">
      <c r="B5" s="49" t="s">
        <v>232</v>
      </c>
      <c r="C5" s="50"/>
      <c r="D5" s="47"/>
      <c r="E5" s="47"/>
      <c r="F5" s="47"/>
    </row>
    <row r="6" spans="2:6" outlineLevel="1" x14ac:dyDescent="0.4">
      <c r="B6" s="48"/>
      <c r="C6" s="48" t="s">
        <v>225</v>
      </c>
      <c r="D6" s="41">
        <v>0.15</v>
      </c>
      <c r="E6" s="54">
        <v>0.18</v>
      </c>
      <c r="F6" s="54">
        <v>0.13</v>
      </c>
    </row>
    <row r="7" spans="2:6" x14ac:dyDescent="0.4">
      <c r="B7" s="49" t="s">
        <v>234</v>
      </c>
      <c r="C7" s="50"/>
      <c r="D7" s="47"/>
      <c r="E7" s="47"/>
      <c r="F7" s="47"/>
    </row>
    <row r="8" spans="2:6" outlineLevel="1" x14ac:dyDescent="0.4">
      <c r="B8" s="48"/>
      <c r="C8" s="48" t="s">
        <v>238</v>
      </c>
      <c r="D8" s="42">
        <v>1622205</v>
      </c>
      <c r="E8" s="42">
        <v>1946646</v>
      </c>
      <c r="F8" s="42">
        <v>1405911</v>
      </c>
    </row>
    <row r="9" spans="2:6" outlineLevel="1" x14ac:dyDescent="0.4">
      <c r="B9" s="48"/>
      <c r="C9" s="48" t="s">
        <v>226</v>
      </c>
      <c r="D9" s="42">
        <v>1917855</v>
      </c>
      <c r="E9" s="42">
        <v>2301426</v>
      </c>
      <c r="F9" s="42">
        <v>1662141</v>
      </c>
    </row>
    <row r="10" spans="2:6" ht="18" outlineLevel="1" thickBot="1" x14ac:dyDescent="0.45">
      <c r="B10" s="51"/>
      <c r="C10" s="51" t="s">
        <v>227</v>
      </c>
      <c r="D10" s="43">
        <v>1951380</v>
      </c>
      <c r="E10" s="43">
        <v>2341656</v>
      </c>
      <c r="F10" s="43">
        <v>1691196</v>
      </c>
    </row>
    <row r="11" spans="2:6" x14ac:dyDescent="0.4">
      <c r="B11" t="s">
        <v>235</v>
      </c>
    </row>
    <row r="12" spans="2:6" x14ac:dyDescent="0.4">
      <c r="B12" t="s">
        <v>236</v>
      </c>
    </row>
    <row r="13" spans="2:6" x14ac:dyDescent="0.4">
      <c r="B13" t="s">
        <v>237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C7" sqref="C7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16" t="s">
        <v>88</v>
      </c>
      <c r="B1" s="16"/>
      <c r="C1" s="16"/>
      <c r="D1" s="16"/>
      <c r="E1" s="16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20" t="s">
        <v>95</v>
      </c>
      <c r="B8" s="20"/>
      <c r="C8" s="11">
        <f>SUM(C4:C7)</f>
        <v>582</v>
      </c>
      <c r="D8" s="11">
        <f t="shared" ref="D8:E8" si="1">SUM(D4:D7)</f>
        <v>10814700</v>
      </c>
      <c r="E8" s="11">
        <f>SUM(E4:E7)</f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20" t="s">
        <v>96</v>
      </c>
      <c r="B13" s="20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20" t="s">
        <v>97</v>
      </c>
      <c r="B18" s="20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윤이나" comment="만든 사람 윤이나 날짜 2025-07-07">
      <inputCells r="G4" val="0.18" numFmtId="9"/>
    </scenario>
    <scenario name="세율인하" locked="1" count="1" user="윤이나" comment="만든 사람 윤이나 날짜 2025-07-07">
      <inputCells r="G4" val="0.13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F14" sqref="F14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16" t="s">
        <v>40</v>
      </c>
      <c r="B1" s="16"/>
      <c r="C1" s="16"/>
      <c r="D1" s="16"/>
      <c r="E1" s="16"/>
      <c r="F1" s="16"/>
    </row>
    <row r="3" spans="1:6" x14ac:dyDescent="0.4">
      <c r="A3" s="56" t="s">
        <v>41</v>
      </c>
      <c r="B3" s="56" t="s">
        <v>42</v>
      </c>
      <c r="C3" s="56" t="s">
        <v>44</v>
      </c>
      <c r="D3" s="56" t="s">
        <v>43</v>
      </c>
      <c r="E3" s="56" t="s">
        <v>45</v>
      </c>
      <c r="F3" s="56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45720</xdr:colOff>
                    <xdr:row>12</xdr:row>
                    <xdr:rowOff>53340</xdr:rowOff>
                  </from>
                  <to>
                    <xdr:col>1</xdr:col>
                    <xdr:colOff>754380</xdr:colOff>
                    <xdr:row>13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opLeftCell="A6" workbookViewId="0">
      <selection activeCell="K17" sqref="K17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16" t="s">
        <v>56</v>
      </c>
      <c r="B1" s="16"/>
      <c r="C1" s="16"/>
      <c r="D1" s="16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윤이나</cp:lastModifiedBy>
  <dcterms:created xsi:type="dcterms:W3CDTF">2024-04-04T05:45:49Z</dcterms:created>
  <dcterms:modified xsi:type="dcterms:W3CDTF">2025-07-07T04:17:34Z</dcterms:modified>
</cp:coreProperties>
</file>