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70AE69EC-2987-4156-8249-2015EDA0BE63}" xr6:coauthVersionLast="47" xr6:coauthVersionMax="47" xr10:uidLastSave="{00000000-0000-0000-0000-000000000000}"/>
  <bookViews>
    <workbookView xWindow="-120" yWindow="-120" windowWidth="29040" windowHeight="1644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eta.AVERAGE" hidden="1" xlm="1">#NAME?</definedName>
    <definedName name="_xleta.N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K4" i="4"/>
  <c r="K5" i="4"/>
  <c r="K6" i="4"/>
  <c r="K7" i="4"/>
  <c r="K8" i="4"/>
  <c r="K9" i="4"/>
  <c r="K10" i="4"/>
  <c r="K11" i="4"/>
  <c r="K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J36" i="4"/>
  <c r="D36" i="4"/>
  <c r="D23" i="4"/>
  <c r="J4" i="4"/>
  <c r="J5" i="4"/>
  <c r="J6" i="4"/>
  <c r="J7" i="4"/>
  <c r="J8" i="4"/>
  <c r="J9" i="4"/>
  <c r="J10" i="4"/>
  <c r="J11" i="4"/>
  <c r="J3" i="4"/>
  <c r="C22" i="5" l="1"/>
  <c r="E15" i="6"/>
  <c r="E16" i="6"/>
  <c r="E17" i="6"/>
  <c r="E14" i="6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8" i="6" l="1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<sst xmlns="http://schemas.openxmlformats.org/spreadsheetml/2006/main" count="292" uniqueCount="242">
  <si>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</si>
  <si>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</si>
  <si>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</si>
  <si>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</si>
  <si>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</si>
  <si>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</si>
  <si>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</si>
  <si>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</si>
  <si>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</si>
  <si>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</si>
  <si>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</si>
  <si>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</si>
  <si>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</si>
  <si>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</si>
  <si>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</si>
  <si>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</si>
  <si>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</si>
  <si>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</si>
  <si>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</si>
  <si>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</si>
  <si>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</si>
  <si>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</si>
  <si>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</si>
  <si>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</si>
  <si>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</si>
  <si>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</si>
  <si>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</si>
  <si>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</si>
  <si>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</si>
  <si>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</si>
  <si>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</si>
  <si>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</si>
  <si>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</si>
  <si>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</si>
  <si>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</si>
  <si>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</si>
  <si>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</si>
  <si>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</si>
  <si>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</si>
  <si>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</si>
  <si>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</si>
  <si>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</si>
  <si>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</si>
  <si>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</si>
  <si>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</si>
  <si>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</si>
  <si>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</si>
  <si>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</si>
  <si>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</si>
  <si>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</si>
  <si>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</si>
  <si>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</si>
  <si>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</si>
  <si>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</si>
  <si>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</si>
  <si>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</si>
  <si>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</si>
  <si>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</si>
  <si>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</si>
  <si>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</si>
  <si>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</si>
  <si>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</si>
  <si>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</si>
  <si>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</si>
  <si>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</si>
  <si>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</si>
  <si>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</si>
  <si>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</si>
  <si>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</si>
  <si>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</si>
  <si>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</si>
  <si>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</si>
  <si>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</si>
  <si>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</si>
  <si>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</si>
  <si>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</si>
  <si>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</si>
  <si>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</si>
  <si>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</si>
  <si>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</si>
  <si>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</si>
  <si>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</si>
  <si>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</si>
  <si>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</si>
  <si>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</si>
  <si>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</si>
  <si>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</si>
  <si>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</si>
  <si>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</si>
  <si>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</si>
  <si>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</si>
  <si>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</si>
  <si>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</si>
  <si>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</si>
  <si>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</si>
  <si>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</si>
  <si>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</si>
  <si>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</si>
  <si>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</si>
  <si>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</si>
  <si>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</si>
  <si>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</si>
  <si>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</si>
  <si>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</si>
  <si>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</si>
  <si>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</si>
  <si>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</si>
  <si>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</si>
  <si>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</si>
  <si>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</si>
  <si>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</si>
  <si>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</si>
  <si>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</si>
  <si>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</si>
  <si>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</si>
  <si>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</si>
  <si>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</si>
  <si>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</si>
  <si>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</si>
  <si>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</si>
  <si>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</si>
  <si>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</si>
  <si>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</si>
  <si>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</si>
  <si>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</si>
  <si>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</si>
  <si>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</si>
  <si>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</si>
  <si>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</si>
  <si>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</si>
  <si>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</si>
  <si>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</si>
  <si>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</si>
  <si>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</si>
  <si>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</si>
  <si>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</si>
  <si>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</si>
  <si>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</si>
  <si>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</si>
  <si>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</si>
  <si>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</si>
  <si>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</si>
  <si>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</si>
  <si>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</si>
  <si>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</si>
  <si>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</si>
  <si>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</si>
  <si>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</si>
  <si>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</si>
  <si>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</si>
  <si>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</si>
  <si>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</si>
  <si>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</si>
  <si>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</si>
  <si>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</si>
  <si>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</si>
  <si>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</si>
  <si>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</si>
  <si>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</si>
  <si>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</si>
  <si>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</si>
  <si>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</si>
  <si>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</si>
  <si>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</si>
  <si>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</si>
  <si>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</si>
  <si>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</si>
  <si>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</si>
  <si>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</si>
  <si>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</si>
  <si>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</si>
  <si>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</si>
  <si>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</si>
  <si>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</si>
  <si>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</si>
  <si>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</si>
  <si>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</si>
  <si>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</si>
  <si>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</si>
  <si>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</si>
  <si>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</si>
  <si>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</si>
  <si>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</si>
  <si>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</si>
  <si>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</si>
  <si>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</si>
  <si>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</si>
  <si>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</si>
  <si>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</si>
  <si>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</si>
  <si>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</si>
  <si>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</si>
  <si>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</si>
  <si>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</si>
  <si>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</si>
  <si>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</si>
  <si>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</si>
  <si>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</si>
  <si>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</si>
  <si>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</si>
  <si>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</si>
  <si>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</si>
  <si>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</si>
  <si>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</si>
  <si>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</si>
  <si>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</si>
  <si>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</si>
  <si>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</si>
  <si>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</si>
  <si>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</si>
  <si>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</si>
  <si>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</si>
  <si>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</si>
  <si>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</si>
  <si>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</si>
  <si>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</si>
  <si>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분류</t>
    <phoneticPr fontId="1" type="noConversion"/>
  </si>
  <si>
    <t>사무용품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</si>
  <si>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</si>
  <si>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</si>
  <si>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</si>
  <si>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</si>
  <si>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</si>
  <si>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</si>
  <si>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</si>
  <si>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</si>
  <si>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</si>
  <si>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</si>
  <si>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</si>
  <si>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</si>
  <si>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</si>
  <si>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보라돌이머신 날짜 2024-12-29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</si>
  <si>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</si>
  <si>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</si>
  <si>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</si>
  <si>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</si>
  <si>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</si>
  <si>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</si>
  <si>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</si>
  <si>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</si>
  <si>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v4911k</t>
    <phoneticPr fontId="1" type="noConversion"/>
  </si>
  <si>
    <t>s3542p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</si>
</sst>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176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9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판매금액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1월</c:v>
                      </c:pt>
                      <c:pt idx="1">
                        <c:v>2월</c:v>
                      </c:pt>
                      <c:pt idx="2">
                        <c:v>3월</c:v>
                      </c:pt>
                      <c:pt idx="3">
                        <c:v>4월</c:v>
                      </c:pt>
                      <c:pt idx="4">
                        <c:v>5월</c:v>
                      </c:pt>
                      <c:pt idx="5">
                        <c:v>6월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차트작업!$D$4:$D$10</c15:sqref>
                        </c15:fullRef>
                        <c15:formulaRef>
                          <c15:sqref>차트작업!$D$4:$D$9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49462500</c:v>
                      </c:pt>
                      <c:pt idx="1">
                        <c:v>70025000</c:v>
                      </c:pt>
                      <c:pt idx="2">
                        <c:v>64162500</c:v>
                      </c:pt>
                      <c:pt idx="3">
                        <c:v>54000000</c:v>
                      </c:pt>
                      <c:pt idx="4">
                        <c:v>82300000</c:v>
                      </c:pt>
                      <c:pt idx="5">
                        <c:v>73362500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A9-4E67-8185-CC3EF2859E6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226288"/>
        <c:axId val="22622676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22622676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6226288"/>
        <c:crosses val="max"/>
        <c:crossBetween val="between"/>
        <c:majorUnit val="20"/>
      </c:valAx>
      <c:catAx>
        <c:axId val="22622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62267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6ECD8203-5669-D1BD-E5B6-3DF7D5497131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zoomScale="160" zoomScaleNormal="160" workbookViewId="0">
      <selection activeCell="B13" sqref="B13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200</v>
      </c>
      <c r="G3" s="2" t="s">
        <v>201</v>
      </c>
    </row>
    <row r="4" spans="1:7" x14ac:dyDescent="0.3">
      <c r="A4" s="2" t="s">
        <v>202</v>
      </c>
      <c r="B4" s="2" t="s">
        <v>205</v>
      </c>
      <c r="C4" s="2" t="s">
        <v>210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203</v>
      </c>
      <c r="B5" s="2" t="s">
        <v>206</v>
      </c>
      <c r="C5" s="2" t="s">
        <v>211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240</v>
      </c>
      <c r="B6" s="2" t="s">
        <v>207</v>
      </c>
      <c r="C6" s="2" t="s">
        <v>212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241</v>
      </c>
      <c r="B7" s="2" t="s">
        <v>208</v>
      </c>
      <c r="C7" s="2" t="s">
        <v>213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204</v>
      </c>
      <c r="B8" s="2" t="s">
        <v>209</v>
      </c>
      <c r="C8" s="2" t="s">
        <v>214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zoomScale="175" zoomScaleNormal="175" workbookViewId="0">
      <selection activeCell="C16" sqref="C16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24" t="s">
        <v>215</v>
      </c>
      <c r="B1" s="24"/>
      <c r="C1" s="24"/>
      <c r="D1" s="24"/>
      <c r="E1" s="24"/>
      <c r="F1" s="24"/>
    </row>
    <row r="2" spans="1:6" ht="18" thickTop="1" thickBot="1" x14ac:dyDescent="0.35"/>
    <row r="3" spans="1:6" x14ac:dyDescent="0.3">
      <c r="A3" s="27" t="s">
        <v>2</v>
      </c>
      <c r="B3" s="28" t="s">
        <v>3</v>
      </c>
      <c r="C3" s="28" t="s">
        <v>7</v>
      </c>
      <c r="D3" s="28" t="s">
        <v>4</v>
      </c>
      <c r="E3" s="28" t="s">
        <v>6</v>
      </c>
      <c r="F3" s="29" t="s">
        <v>5</v>
      </c>
    </row>
    <row r="4" spans="1:6" x14ac:dyDescent="0.3">
      <c r="A4" s="30" t="s">
        <v>8</v>
      </c>
      <c r="B4" s="25">
        <v>36923</v>
      </c>
      <c r="C4" s="4" t="s">
        <v>15</v>
      </c>
      <c r="D4" s="26">
        <v>57381</v>
      </c>
      <c r="E4" s="4">
        <v>1.65</v>
      </c>
      <c r="F4" s="31">
        <v>524587</v>
      </c>
    </row>
    <row r="5" spans="1:6" x14ac:dyDescent="0.3">
      <c r="A5" s="30" t="s">
        <v>9</v>
      </c>
      <c r="B5" s="25">
        <v>34977</v>
      </c>
      <c r="C5" s="4" t="s">
        <v>16</v>
      </c>
      <c r="D5" s="26">
        <v>63149</v>
      </c>
      <c r="E5" s="4">
        <v>0.92</v>
      </c>
      <c r="F5" s="31">
        <v>468014</v>
      </c>
    </row>
    <row r="6" spans="1:6" x14ac:dyDescent="0.3">
      <c r="A6" s="30" t="s">
        <v>10</v>
      </c>
      <c r="B6" s="25">
        <v>35919</v>
      </c>
      <c r="C6" s="4" t="s">
        <v>17</v>
      </c>
      <c r="D6" s="26">
        <v>43682</v>
      </c>
      <c r="E6" s="4">
        <v>1.18</v>
      </c>
      <c r="F6" s="31">
        <v>738992</v>
      </c>
    </row>
    <row r="7" spans="1:6" x14ac:dyDescent="0.3">
      <c r="A7" s="30" t="s">
        <v>11</v>
      </c>
      <c r="B7" s="25">
        <v>41376</v>
      </c>
      <c r="C7" s="4" t="s">
        <v>18</v>
      </c>
      <c r="D7" s="26">
        <v>50075</v>
      </c>
      <c r="E7" s="4">
        <v>1.27</v>
      </c>
      <c r="F7" s="31">
        <v>506347</v>
      </c>
    </row>
    <row r="8" spans="1:6" x14ac:dyDescent="0.3">
      <c r="A8" s="30" t="s">
        <v>12</v>
      </c>
      <c r="B8" s="25">
        <v>38598</v>
      </c>
      <c r="C8" s="4" t="s">
        <v>19</v>
      </c>
      <c r="D8" s="26">
        <v>43908</v>
      </c>
      <c r="E8" s="4">
        <v>1.52</v>
      </c>
      <c r="F8" s="31">
        <v>313363</v>
      </c>
    </row>
    <row r="9" spans="1:6" x14ac:dyDescent="0.3">
      <c r="A9" s="30" t="s">
        <v>13</v>
      </c>
      <c r="B9" s="25">
        <v>39619</v>
      </c>
      <c r="C9" s="4" t="s">
        <v>20</v>
      </c>
      <c r="D9" s="26">
        <v>49381</v>
      </c>
      <c r="E9" s="4">
        <v>1.49</v>
      </c>
      <c r="F9" s="31">
        <v>638245</v>
      </c>
    </row>
    <row r="10" spans="1:6" ht="17.25" thickBot="1" x14ac:dyDescent="0.35">
      <c r="A10" s="32" t="s">
        <v>14</v>
      </c>
      <c r="B10" s="33">
        <v>37956</v>
      </c>
      <c r="C10" s="34" t="s">
        <v>21</v>
      </c>
      <c r="D10" s="35">
        <v>56317</v>
      </c>
      <c r="E10" s="34">
        <v>1.28</v>
      </c>
      <c r="F10" s="3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P16" sqref="P16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17" t="s">
        <v>22</v>
      </c>
      <c r="B1" s="17"/>
      <c r="C1" s="17"/>
      <c r="D1" s="17"/>
      <c r="E1" s="17"/>
      <c r="F1" s="17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1:F1">
    <cfRule type="expression" dxfId="8" priority="8">
      <formula>AVERAGE($F$4:$F$15,"&gt;="+$F$4:$F$15)</formula>
    </cfRule>
  </conditionalFormatting>
  <conditionalFormatting sqref="A3:F15">
    <cfRule type="expression" dxfId="3" priority="5">
      <formula>AVERAGE($F$4,"&gt;="+$F$4)</formula>
    </cfRule>
    <cfRule type="expression" dxfId="4" priority="3">
      <formula>F$4&gt;AVERAGE($F$4:$F$15)</formula>
    </cfRule>
    <cfRule type="expression" dxfId="2" priority="1">
      <formula>$F4&gt;AVERAGE($F$4:$F$15)</formula>
    </cfRule>
  </conditionalFormatting>
  <conditionalFormatting sqref="I13">
    <cfRule type="expression" dxfId="7" priority="4">
      <formula>F$4&gt;AVERAGE($F$4:$F$15)</formula>
    </cfRule>
  </conditionalFormatting>
  <conditionalFormatting sqref="Q17">
    <cfRule type="expression" dxfId="5" priority="2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zoomScale="130" zoomScaleNormal="130" workbookViewId="0">
      <selection activeCell="M2" sqref="M2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10">
        <f>IF(AND(MID(A3,3,1)="R",B3="세미나"),30%,15%)</f>
        <v>0.15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HLOOKUP(_xlfn.RANK.EQ(J3,$J$3:$J$11),$G$14:$J$15,2)</f>
        <v>B</v>
      </c>
    </row>
    <row r="4" spans="1:11" x14ac:dyDescent="0.3">
      <c r="A4" s="4" t="s">
        <v>191</v>
      </c>
      <c r="B4" s="4" t="s">
        <v>184</v>
      </c>
      <c r="C4" s="4">
        <v>100</v>
      </c>
      <c r="D4" s="10">
        <f t="shared" ref="D4:D11" si="0">IF(AND(MID(A4,3,1)="R",B4="세미나"),30%,15%)</f>
        <v>0.3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HLOOKUP(_xlfn.RANK.EQ(J4,$J$3:$J$11),$G$14:$J$15,2)</f>
        <v>D</v>
      </c>
    </row>
    <row r="5" spans="1:11" x14ac:dyDescent="0.3">
      <c r="A5" s="4" t="s">
        <v>185</v>
      </c>
      <c r="B5" s="4" t="s">
        <v>183</v>
      </c>
      <c r="C5" s="4">
        <v>150</v>
      </c>
      <c r="D5" s="10">
        <f t="shared" si="0"/>
        <v>0.15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3">
      <c r="A6" s="4" t="s">
        <v>193</v>
      </c>
      <c r="B6" s="4" t="s">
        <v>183</v>
      </c>
      <c r="C6" s="4">
        <v>180</v>
      </c>
      <c r="D6" s="10">
        <f t="shared" si="0"/>
        <v>0.15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3">
      <c r="A7" s="4" t="s">
        <v>186</v>
      </c>
      <c r="B7" s="4" t="s">
        <v>184</v>
      </c>
      <c r="C7" s="4">
        <v>130</v>
      </c>
      <c r="D7" s="10">
        <f t="shared" si="0"/>
        <v>0.3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3">
      <c r="A8" s="4" t="s">
        <v>187</v>
      </c>
      <c r="B8" s="4" t="s">
        <v>184</v>
      </c>
      <c r="C8" s="4">
        <v>120</v>
      </c>
      <c r="D8" s="10">
        <f t="shared" si="0"/>
        <v>0.15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3">
      <c r="A9" s="4" t="s">
        <v>188</v>
      </c>
      <c r="B9" s="4" t="s">
        <v>189</v>
      </c>
      <c r="C9" s="4">
        <v>160</v>
      </c>
      <c r="D9" s="10">
        <f t="shared" si="0"/>
        <v>0.15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3">
      <c r="A10" s="4" t="s">
        <v>190</v>
      </c>
      <c r="B10" s="4" t="s">
        <v>189</v>
      </c>
      <c r="C10" s="4">
        <v>150</v>
      </c>
      <c r="D10" s="10">
        <f t="shared" si="0"/>
        <v>0.15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3">
      <c r="A11" s="4" t="s">
        <v>192</v>
      </c>
      <c r="B11" s="4" t="s">
        <v>184</v>
      </c>
      <c r="C11" s="4">
        <v>180</v>
      </c>
      <c r="D11" s="10">
        <f t="shared" si="0"/>
        <v>0.15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216</v>
      </c>
    </row>
    <row r="23" spans="1:9" x14ac:dyDescent="0.3">
      <c r="A23" s="18" t="s">
        <v>138</v>
      </c>
      <c r="B23" s="19"/>
      <c r="C23" s="20"/>
      <c r="D23" s="37">
        <f>ROUNDDOWN(DAVERAGE(A14:D22,D14,F22:F23),-2)</f>
        <v>63300</v>
      </c>
      <c r="F23" s="4" t="s">
        <v>217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 x14ac:dyDescent="0.3">
      <c r="A36" s="18" t="s">
        <v>158</v>
      </c>
      <c r="B36" s="19"/>
      <c r="C36" s="20"/>
      <c r="D36" s="15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1" t="str">
        <f>INDEX(F27:F35,MATCH(DMAX(F26:I36,H26,G26:G27),H27:H36,0))</f>
        <v>아반스</v>
      </c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A3" sqref="A3:G22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17" t="s">
        <v>66</v>
      </c>
      <c r="B1" s="17"/>
      <c r="C1" s="17"/>
      <c r="D1" s="17"/>
      <c r="E1" s="17"/>
      <c r="F1" s="17"/>
      <c r="G1" s="17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38" t="s">
        <v>222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38" t="s">
        <v>218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38" t="s">
        <v>223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38" t="s">
        <v>219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39"/>
      <c r="B19" s="41" t="s">
        <v>224</v>
      </c>
      <c r="C19" s="40"/>
      <c r="D19" s="40"/>
      <c r="E19" s="40"/>
      <c r="F19" s="40">
        <f>SUBTOTAL(4,F15:F18)</f>
        <v>139</v>
      </c>
      <c r="G19" s="40"/>
    </row>
    <row r="20" spans="1:7" outlineLevel="1" x14ac:dyDescent="0.3">
      <c r="A20" s="39"/>
      <c r="B20" s="41" t="s">
        <v>220</v>
      </c>
      <c r="C20" s="40">
        <f>SUBTOTAL(1,C15:C18)</f>
        <v>836.25</v>
      </c>
      <c r="D20" s="40">
        <f>SUBTOTAL(1,D15:D18)</f>
        <v>1187.25</v>
      </c>
      <c r="E20" s="40"/>
      <c r="F20" s="40"/>
      <c r="G20" s="40"/>
    </row>
    <row r="21" spans="1:7" x14ac:dyDescent="0.3">
      <c r="A21" s="39"/>
      <c r="B21" s="41" t="s">
        <v>225</v>
      </c>
      <c r="C21" s="40"/>
      <c r="D21" s="40"/>
      <c r="E21" s="40"/>
      <c r="F21" s="40">
        <f>SUBTOTAL(4,F4:F18)</f>
        <v>196</v>
      </c>
      <c r="G21" s="40"/>
    </row>
    <row r="22" spans="1:7" x14ac:dyDescent="0.3">
      <c r="A22" s="39"/>
      <c r="B22" s="41" t="s">
        <v>221</v>
      </c>
      <c r="C22" s="40">
        <f>SUBTOTAL(1,C4:C18)</f>
        <v>600.81818181818187</v>
      </c>
      <c r="D22" s="40">
        <f>SUBTOTAL(1,D4:D18)</f>
        <v>874.72727272727275</v>
      </c>
      <c r="E22" s="40"/>
      <c r="F22" s="40"/>
      <c r="G22" s="40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3D90-EF79-48D4-9BC4-5D3ABDA38688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47" t="s">
        <v>233</v>
      </c>
      <c r="C2" s="48"/>
      <c r="D2" s="54"/>
      <c r="E2" s="54"/>
      <c r="F2" s="54"/>
    </row>
    <row r="3" spans="2:6" collapsed="1" x14ac:dyDescent="0.3">
      <c r="B3" s="46"/>
      <c r="C3" s="46"/>
      <c r="D3" s="55" t="s">
        <v>235</v>
      </c>
      <c r="E3" s="55" t="s">
        <v>230</v>
      </c>
      <c r="F3" s="55" t="s">
        <v>232</v>
      </c>
    </row>
    <row r="4" spans="2:6" ht="54" hidden="1" outlineLevel="1" x14ac:dyDescent="0.3">
      <c r="B4" s="50"/>
      <c r="C4" s="50"/>
      <c r="D4" s="42"/>
      <c r="E4" s="57" t="s">
        <v>231</v>
      </c>
      <c r="F4" s="57" t="s">
        <v>231</v>
      </c>
    </row>
    <row r="5" spans="2:6" x14ac:dyDescent="0.3">
      <c r="B5" s="51" t="s">
        <v>234</v>
      </c>
      <c r="C5" s="52"/>
      <c r="D5" s="49"/>
      <c r="E5" s="49"/>
      <c r="F5" s="49"/>
    </row>
    <row r="6" spans="2:6" outlineLevel="1" x14ac:dyDescent="0.3">
      <c r="B6" s="50"/>
      <c r="C6" s="50" t="s">
        <v>226</v>
      </c>
      <c r="D6" s="43">
        <v>0.15</v>
      </c>
      <c r="E6" s="56">
        <v>0.18</v>
      </c>
      <c r="F6" s="56">
        <v>0.12</v>
      </c>
    </row>
    <row r="7" spans="2:6" x14ac:dyDescent="0.3">
      <c r="B7" s="51" t="s">
        <v>236</v>
      </c>
      <c r="C7" s="52"/>
      <c r="D7" s="49"/>
      <c r="E7" s="49"/>
      <c r="F7" s="49"/>
    </row>
    <row r="8" spans="2:6" outlineLevel="1" x14ac:dyDescent="0.3">
      <c r="B8" s="50"/>
      <c r="C8" s="50" t="s">
        <v>227</v>
      </c>
      <c r="D8" s="44">
        <v>1622205</v>
      </c>
      <c r="E8" s="44">
        <v>1946646</v>
      </c>
      <c r="F8" s="44">
        <v>1297764</v>
      </c>
    </row>
    <row r="9" spans="2:6" outlineLevel="1" x14ac:dyDescent="0.3">
      <c r="B9" s="50"/>
      <c r="C9" s="50" t="s">
        <v>228</v>
      </c>
      <c r="D9" s="44">
        <v>1917855</v>
      </c>
      <c r="E9" s="44">
        <v>2301426</v>
      </c>
      <c r="F9" s="44">
        <v>1534284</v>
      </c>
    </row>
    <row r="10" spans="2:6" ht="17.25" outlineLevel="1" thickBot="1" x14ac:dyDescent="0.35">
      <c r="B10" s="53"/>
      <c r="C10" s="53" t="s">
        <v>229</v>
      </c>
      <c r="D10" s="45">
        <v>1951380</v>
      </c>
      <c r="E10" s="45">
        <v>2341656</v>
      </c>
      <c r="F10" s="45">
        <v>1561104</v>
      </c>
    </row>
    <row r="11" spans="2:6" x14ac:dyDescent="0.3">
      <c r="B11" t="s">
        <v>237</v>
      </c>
    </row>
    <row r="12" spans="2:6" x14ac:dyDescent="0.3">
      <c r="B12" t="s">
        <v>238</v>
      </c>
    </row>
    <row r="13" spans="2:6" x14ac:dyDescent="0.3">
      <c r="B13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17" t="s">
        <v>88</v>
      </c>
      <c r="B1" s="17"/>
      <c r="C1" s="17"/>
      <c r="D1" s="17"/>
      <c r="E1" s="17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보라돌이머신" comment="만든 사람 보라돌이머신 날짜 2024-12-29">
      <inputCells r="G4" val="0.18" numFmtId="9"/>
    </scenario>
    <scenario name="세율인하" locked="1" count="1" user="보라돌이머신" comment="만든 사람 보라돌이머신 날짜 2024-12-29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P20" sqref="P20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17" t="s">
        <v>40</v>
      </c>
      <c r="B1" s="17"/>
      <c r="C1" s="17"/>
      <c r="D1" s="17"/>
      <c r="E1" s="17"/>
      <c r="F1" s="17"/>
    </row>
    <row r="3" spans="1:6" x14ac:dyDescent="0.3">
      <c r="A3" s="58" t="s">
        <v>41</v>
      </c>
      <c r="B3" s="58" t="s">
        <v>42</v>
      </c>
      <c r="C3" s="58" t="s">
        <v>44</v>
      </c>
      <c r="D3" s="58" t="s">
        <v>43</v>
      </c>
      <c r="E3" s="58" t="s">
        <v>45</v>
      </c>
      <c r="F3" s="58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(B4+C4+D4-E4)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(B5+C5+D5-E5)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단추1_Click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6" workbookViewId="0">
      <selection activeCell="T22" sqref="T22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17" t="s">
        <v>56</v>
      </c>
      <c r="B1" s="17"/>
      <c r="C1" s="17"/>
      <c r="D1" s="17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보라돌이머신</cp:lastModifiedBy>
  <dcterms:created xsi:type="dcterms:W3CDTF">2024-04-04T05:45:49Z</dcterms:created>
  <dcterms:modified xsi:type="dcterms:W3CDTF">2024-12-29T05:01:25Z</dcterms:modified>
</cp:coreProperties>
</file>