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OneDrive\바탕 화면\"/>
    </mc:Choice>
  </mc:AlternateContent>
  <bookViews>
    <workbookView xWindow="0" yWindow="0" windowWidth="25600" windowHeight="12170" activeTab="8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21" i="5"/>
  <c r="F19" i="5"/>
  <c r="F13" i="5"/>
  <c r="F8" i="5"/>
  <c r="D22" i="5"/>
  <c r="C22" i="5"/>
  <c r="D20" i="5"/>
  <c r="C20" i="5"/>
  <c r="D14" i="5"/>
  <c r="C14" i="5"/>
  <c r="D9" i="5"/>
  <c r="C9" i="5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18" i="6" l="1"/>
  <c r="E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<sst xmlns="http://schemas.openxmlformats.org/spreadsheetml/2006/main" count="293" uniqueCount="243">
  <si>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</si>
  <si>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</si>
  <si>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</si>
  <si>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</si>
  <si>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</si>
  <si>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</si>
  <si>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</si>
  <si>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</si>
  <si>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</si>
  <si>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</si>
  <si>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</si>
  <si>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</si>
  <si>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</si>
  <si>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</si>
  <si>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</si>
  <si>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</si>
  <si>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</si>
  <si>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</si>
  <si>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</si>
  <si>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</si>
  <si>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</si>
  <si>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</si>
  <si>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</si>
  <si>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</si>
  <si>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</si>
  <si>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</si>
  <si>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</si>
  <si>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</si>
  <si>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</si>
  <si>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</si>
  <si>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</si>
  <si>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</si>
  <si>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</si>
  <si>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</si>
  <si>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</si>
  <si>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</si>
  <si>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</si>
  <si>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</si>
  <si>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</si>
  <si>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</si>
  <si>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</si>
  <si>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</si>
  <si>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</si>
  <si>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</si>
  <si>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</si>
  <si>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</si>
  <si>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</si>
  <si>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</si>
  <si>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</si>
  <si>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</si>
  <si>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</si>
  <si>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</si>
  <si>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</si>
  <si>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</si>
  <si>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</si>
  <si>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</si>
  <si>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</si>
  <si>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</si>
  <si>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</si>
  <si>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</si>
  <si>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</si>
  <si>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</si>
  <si>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</si>
  <si>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</si>
  <si>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</si>
  <si>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</si>
  <si>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</si>
  <si>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</si>
  <si>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</si>
  <si>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</si>
  <si>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</si>
  <si>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</si>
  <si>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</si>
  <si>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</si>
  <si>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</si>
  <si>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</si>
  <si>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</si>
  <si>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</si>
  <si>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</si>
  <si>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</si>
  <si>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</si>
  <si>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</si>
  <si>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</si>
  <si>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</si>
  <si>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</si>
  <si>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</si>
  <si>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</si>
  <si>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</si>
  <si>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</si>
  <si>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</si>
  <si>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</si>
  <si>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</si>
  <si>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</si>
  <si>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</si>
  <si>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</si>
  <si>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</si>
  <si>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</si>
  <si>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</si>
  <si>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</si>
  <si>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</si>
  <si>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</si>
  <si>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</si>
  <si>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</si>
  <si>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</si>
  <si>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</si>
  <si>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</si>
  <si>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</si>
  <si>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</si>
  <si>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</si>
  <si>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</si>
  <si>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</si>
  <si>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</si>
  <si>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</si>
  <si>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</si>
  <si>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</si>
  <si>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</si>
  <si>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</si>
  <si>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</si>
  <si>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</si>
  <si>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</si>
  <si>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</si>
  <si>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</si>
  <si>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</si>
  <si>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</si>
  <si>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</si>
  <si>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</si>
  <si>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</si>
  <si>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</si>
  <si>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</si>
  <si>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</si>
  <si>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</si>
  <si>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</si>
  <si>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</si>
  <si>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</si>
  <si>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</si>
  <si>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</si>
  <si>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</si>
  <si>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</si>
  <si>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</si>
  <si>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</si>
  <si>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</si>
  <si>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</si>
  <si>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</si>
  <si>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</si>
  <si>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</si>
  <si>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</si>
  <si>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</si>
  <si>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</si>
  <si>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</si>
  <si>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</si>
  <si>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</si>
  <si>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</si>
  <si>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</si>
  <si>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</si>
  <si>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</si>
  <si>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</si>
  <si>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</si>
  <si>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</si>
  <si>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</si>
  <si>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</si>
  <si>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</si>
  <si>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</si>
  <si>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</si>
  <si>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</si>
  <si>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</si>
  <si>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</si>
  <si>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</si>
  <si>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</si>
  <si>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</si>
  <si>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</si>
  <si>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</si>
  <si>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</si>
  <si>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</si>
  <si>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</si>
  <si>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</si>
  <si>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</si>
  <si>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</si>
  <si>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</si>
  <si>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</si>
  <si>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</si>
  <si>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</si>
  <si>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</si>
  <si>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</si>
  <si>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</si>
  <si>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</si>
  <si>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</si>
  <si>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</si>
  <si>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</si>
  <si>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</si>
  <si>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</si>
  <si>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</si>
  <si>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</si>
  <si>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</si>
  <si>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</si>
  <si>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</si>
  <si>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</si>
  <si>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</si>
  <si>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</si>
  <si>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</si>
  <si>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</si>
  <si>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</si>
  <si>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</si>
  <si>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</si>
  <si>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</si>
  <si>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</si>
  <si>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</si>
  <si>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</si>
  <si>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</si>
  <si>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</si>
  <si>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</si>
  <si>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</si>
  <si>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</si>
  <si>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</si>
  <si>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</si>
  <si>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</si>
  <si>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</si>
  <si>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</si>
  <si>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0224-02-10</t>
    <phoneticPr fontId="1" type="noConversion"/>
  </si>
  <si>
    <t>★서울시 도서관 현황 및 이용 실태★</t>
    <phoneticPr fontId="1" type="noConversion"/>
  </si>
  <si>
    <t>분류</t>
    <phoneticPr fontId="1" type="noConversion"/>
  </si>
  <si>
    <t>사무용품</t>
    <phoneticPr fontId="1" type="noConversion"/>
  </si>
  <si>
    <t>단품 평균</t>
  </si>
  <si>
    <t>사이드 평균</t>
  </si>
  <si>
    <t>세트 평균</t>
  </si>
  <si>
    <t>전체 평균</t>
  </si>
  <si>
    <t>단품 최대값</t>
  </si>
  <si>
    <t>사이드 최대값</t>
  </si>
  <si>
    <t>세트 최대값</t>
  </si>
  <si>
    <t>전체 최대값</t>
  </si>
  <si>
    <t>세율</t>
  </si>
  <si>
    <t>소계1월</t>
  </si>
  <si>
    <t>소계2월</t>
  </si>
  <si>
    <t>소계3월</t>
  </si>
  <si>
    <t>세율인상</t>
  </si>
  <si>
    <t>만든 사람 현승철 날짜 2026-02-03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</si>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</sst>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/mm&quot;월&quot;/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layout/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  <c:pt idx="6">
                  <c:v>31465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판매금액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차트작업!$A$4:$A$10</c15:sqref>
                        </c15:formulaRef>
                      </c:ext>
                    </c:extLst>
                    <c:strCache>
                      <c:ptCount val="7"/>
                      <c:pt idx="0">
                        <c:v>1월</c:v>
                      </c:pt>
                      <c:pt idx="1">
                        <c:v>2월</c:v>
                      </c:pt>
                      <c:pt idx="2">
                        <c:v>3월</c:v>
                      </c:pt>
                      <c:pt idx="3">
                        <c:v>4월</c:v>
                      </c:pt>
                      <c:pt idx="4">
                        <c:v>5월</c:v>
                      </c:pt>
                      <c:pt idx="5">
                        <c:v>6월</c:v>
                      </c:pt>
                      <c:pt idx="6">
                        <c:v>합계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차트작업!$D$4:$D$10</c15:sqref>
                        </c15:formulaRef>
                      </c:ext>
                    </c:extLst>
                    <c:numCache>
                      <c:formatCode>#,##0_ </c:formatCode>
                      <c:ptCount val="7"/>
                      <c:pt idx="0">
                        <c:v>49462500</c:v>
                      </c:pt>
                      <c:pt idx="1">
                        <c:v>70025000</c:v>
                      </c:pt>
                      <c:pt idx="2">
                        <c:v>64162500</c:v>
                      </c:pt>
                      <c:pt idx="3">
                        <c:v>54000000</c:v>
                      </c:pt>
                      <c:pt idx="4">
                        <c:v>82300000</c:v>
                      </c:pt>
                      <c:pt idx="5">
                        <c:v>73362500</c:v>
                      </c:pt>
                      <c:pt idx="6">
                        <c:v>393312500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A9-4E67-8185-CC3EF2859E6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26144"/>
        <c:axId val="1020625312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020625312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20626144"/>
        <c:crosses val="max"/>
        <c:crossBetween val="between"/>
        <c:majorUnit val="20"/>
      </c:valAx>
      <c:catAx>
        <c:axId val="102062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62531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12</xdr:row>
          <xdr:rowOff>31750</xdr:rowOff>
        </xdr:from>
        <xdr:to>
          <xdr:col>1</xdr:col>
          <xdr:colOff>793750</xdr:colOff>
          <xdr:row>13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6350</xdr:colOff>
      <xdr:row>12</xdr:row>
      <xdr:rowOff>25400</xdr:rowOff>
    </xdr:from>
    <xdr:to>
      <xdr:col>3</xdr:col>
      <xdr:colOff>12700</xdr:colOff>
      <xdr:row>13</xdr:row>
      <xdr:rowOff>165100</xdr:rowOff>
    </xdr:to>
    <xdr:sp macro="[0]!셀스타일" textlink="">
      <xdr:nvSpPr>
        <xdr:cNvPr id="2" name="빗면 1"/>
        <xdr:cNvSpPr/>
      </xdr:nvSpPr>
      <xdr:spPr>
        <a:xfrm>
          <a:off x="1473200" y="2667000"/>
          <a:ext cx="946150" cy="355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" sqref="G8"/>
    </sheetView>
  </sheetViews>
  <sheetFormatPr defaultRowHeight="17" x14ac:dyDescent="0.45"/>
  <cols>
    <col min="2" max="2" width="12.33203125" bestFit="1" customWidth="1"/>
    <col min="4" max="4" width="10.75" bestFit="1" customWidth="1"/>
  </cols>
  <sheetData>
    <row r="1" spans="1:7" x14ac:dyDescent="0.45">
      <c r="A1" t="s">
        <v>0</v>
      </c>
    </row>
    <row r="3" spans="1:7" x14ac:dyDescent="0.45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200</v>
      </c>
      <c r="G3" s="2" t="s">
        <v>201</v>
      </c>
    </row>
    <row r="4" spans="1:7" x14ac:dyDescent="0.45">
      <c r="A4" s="2" t="s">
        <v>202</v>
      </c>
      <c r="B4" s="2" t="s">
        <v>207</v>
      </c>
      <c r="C4" s="2" t="s">
        <v>212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5">
      <c r="A5" s="2" t="s">
        <v>203</v>
      </c>
      <c r="B5" s="2" t="s">
        <v>208</v>
      </c>
      <c r="C5" s="2" t="s">
        <v>213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5">
      <c r="A6" s="2" t="s">
        <v>204</v>
      </c>
      <c r="B6" s="2" t="s">
        <v>209</v>
      </c>
      <c r="C6" s="2" t="s">
        <v>214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5">
      <c r="A7" s="2" t="s">
        <v>205</v>
      </c>
      <c r="B7" s="2" t="s">
        <v>210</v>
      </c>
      <c r="C7" s="2" t="s">
        <v>215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5">
      <c r="A8" s="2" t="s">
        <v>206</v>
      </c>
      <c r="B8" s="2" t="s">
        <v>211</v>
      </c>
      <c r="C8" s="2" t="s">
        <v>216</v>
      </c>
      <c r="D8" s="3" t="s">
        <v>217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8" sqref="C18"/>
    </sheetView>
  </sheetViews>
  <sheetFormatPr defaultRowHeight="17" x14ac:dyDescent="0.45"/>
  <cols>
    <col min="1" max="1" width="12.33203125" bestFit="1" customWidth="1"/>
    <col min="2" max="2" width="23.58203125" customWidth="1"/>
    <col min="3" max="3" width="11.08203125" bestFit="1" customWidth="1"/>
    <col min="6" max="6" width="9.08203125" bestFit="1" customWidth="1"/>
  </cols>
  <sheetData>
    <row r="1" spans="1:6" ht="28" customHeight="1" thickBot="1" x14ac:dyDescent="0.5">
      <c r="A1" s="28" t="s">
        <v>218</v>
      </c>
      <c r="B1" s="28"/>
      <c r="C1" s="28"/>
      <c r="D1" s="28"/>
      <c r="E1" s="28"/>
      <c r="F1" s="28"/>
    </row>
    <row r="2" spans="1:6" ht="18" thickTop="1" thickBot="1" x14ac:dyDescent="0.5"/>
    <row r="3" spans="1:6" x14ac:dyDescent="0.45">
      <c r="A3" s="31" t="s">
        <v>2</v>
      </c>
      <c r="B3" s="32" t="s">
        <v>3</v>
      </c>
      <c r="C3" s="32" t="s">
        <v>7</v>
      </c>
      <c r="D3" s="32" t="s">
        <v>4</v>
      </c>
      <c r="E3" s="32" t="s">
        <v>6</v>
      </c>
      <c r="F3" s="33" t="s">
        <v>5</v>
      </c>
    </row>
    <row r="4" spans="1:6" x14ac:dyDescent="0.45">
      <c r="A4" s="34" t="s">
        <v>8</v>
      </c>
      <c r="B4" s="29">
        <v>36923</v>
      </c>
      <c r="C4" s="20" t="s">
        <v>15</v>
      </c>
      <c r="D4" s="30">
        <v>57381</v>
      </c>
      <c r="E4" s="20">
        <v>1.65</v>
      </c>
      <c r="F4" s="35">
        <v>524587</v>
      </c>
    </row>
    <row r="5" spans="1:6" x14ac:dyDescent="0.45">
      <c r="A5" s="34" t="s">
        <v>9</v>
      </c>
      <c r="B5" s="29">
        <v>34977</v>
      </c>
      <c r="C5" s="20" t="s">
        <v>16</v>
      </c>
      <c r="D5" s="30">
        <v>63149</v>
      </c>
      <c r="E5" s="20">
        <v>0.92</v>
      </c>
      <c r="F5" s="35">
        <v>468014</v>
      </c>
    </row>
    <row r="6" spans="1:6" x14ac:dyDescent="0.45">
      <c r="A6" s="34" t="s">
        <v>10</v>
      </c>
      <c r="B6" s="29">
        <v>35919</v>
      </c>
      <c r="C6" s="20" t="s">
        <v>17</v>
      </c>
      <c r="D6" s="30">
        <v>43682</v>
      </c>
      <c r="E6" s="20">
        <v>1.18</v>
      </c>
      <c r="F6" s="35">
        <v>738992</v>
      </c>
    </row>
    <row r="7" spans="1:6" x14ac:dyDescent="0.45">
      <c r="A7" s="34" t="s">
        <v>11</v>
      </c>
      <c r="B7" s="29">
        <v>41376</v>
      </c>
      <c r="C7" s="20" t="s">
        <v>18</v>
      </c>
      <c r="D7" s="30">
        <v>50075</v>
      </c>
      <c r="E7" s="20">
        <v>1.27</v>
      </c>
      <c r="F7" s="35">
        <v>506347</v>
      </c>
    </row>
    <row r="8" spans="1:6" x14ac:dyDescent="0.45">
      <c r="A8" s="34" t="s">
        <v>12</v>
      </c>
      <c r="B8" s="29">
        <v>38598</v>
      </c>
      <c r="C8" s="20" t="s">
        <v>19</v>
      </c>
      <c r="D8" s="30">
        <v>43908</v>
      </c>
      <c r="E8" s="20">
        <v>1.52</v>
      </c>
      <c r="F8" s="35">
        <v>313363</v>
      </c>
    </row>
    <row r="9" spans="1:6" x14ac:dyDescent="0.45">
      <c r="A9" s="34" t="s">
        <v>13</v>
      </c>
      <c r="B9" s="29">
        <v>39619</v>
      </c>
      <c r="C9" s="20" t="s">
        <v>20</v>
      </c>
      <c r="D9" s="30">
        <v>49381</v>
      </c>
      <c r="E9" s="20">
        <v>1.49</v>
      </c>
      <c r="F9" s="35">
        <v>638245</v>
      </c>
    </row>
    <row r="10" spans="1:6" ht="17.5" thickBot="1" x14ac:dyDescent="0.5">
      <c r="A10" s="36" t="s">
        <v>14</v>
      </c>
      <c r="B10" s="37">
        <v>37956</v>
      </c>
      <c r="C10" s="38" t="s">
        <v>21</v>
      </c>
      <c r="D10" s="39">
        <v>56317</v>
      </c>
      <c r="E10" s="38">
        <v>1.28</v>
      </c>
      <c r="F10" s="40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3" sqref="A3:F15"/>
    </sheetView>
  </sheetViews>
  <sheetFormatPr defaultRowHeight="17" x14ac:dyDescent="0.45"/>
  <cols>
    <col min="1" max="1" width="11.58203125" customWidth="1"/>
    <col min="2" max="2" width="12.58203125" customWidth="1"/>
    <col min="6" max="6" width="13.58203125" customWidth="1"/>
  </cols>
  <sheetData>
    <row r="1" spans="1:6" ht="21" x14ac:dyDescent="0.45">
      <c r="A1" s="21" t="s">
        <v>22</v>
      </c>
      <c r="B1" s="21"/>
      <c r="C1" s="21"/>
      <c r="D1" s="21"/>
      <c r="E1" s="21"/>
      <c r="F1" s="21"/>
    </row>
    <row r="3" spans="1:6" x14ac:dyDescent="0.45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5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5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5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5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5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5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5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5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5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5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5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5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3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5" workbookViewId="0">
      <selection activeCell="J37" sqref="J37"/>
    </sheetView>
  </sheetViews>
  <sheetFormatPr defaultRowHeight="17" x14ac:dyDescent="0.45"/>
  <cols>
    <col min="2" max="2" width="10.75" bestFit="1" customWidth="1"/>
    <col min="4" max="4" width="10.58203125" bestFit="1" customWidth="1"/>
    <col min="9" max="9" width="8.6640625" customWidth="1"/>
  </cols>
  <sheetData>
    <row r="1" spans="1:11" x14ac:dyDescent="0.45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45">
      <c r="A2" s="18" t="s">
        <v>180</v>
      </c>
      <c r="B2" s="18" t="s">
        <v>68</v>
      </c>
      <c r="C2" s="18" t="s">
        <v>181</v>
      </c>
      <c r="D2" s="19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45">
      <c r="A3" s="18" t="s">
        <v>182</v>
      </c>
      <c r="B3" s="18" t="s">
        <v>183</v>
      </c>
      <c r="C3" s="18">
        <v>120</v>
      </c>
      <c r="D3" s="18" t="str">
        <f>IF(AND(MID(A3,3,1)="R",B3="세미나"),"30%","15%")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e">
        <f>HLOOKUP(_xlfn.RANK.EQ(J3,$J$3:$J$11,1),$G$14:$J$15,2,FALSE)</f>
        <v>#N/A</v>
      </c>
    </row>
    <row r="4" spans="1:11" x14ac:dyDescent="0.45">
      <c r="A4" s="18" t="s">
        <v>191</v>
      </c>
      <c r="B4" s="18" t="s">
        <v>184</v>
      </c>
      <c r="C4" s="18">
        <v>100</v>
      </c>
      <c r="D4" s="20" t="str">
        <f t="shared" ref="D4:D11" si="0">IF(AND(MID(A4,3,1)="R",B4="세미나"),"30%","15%")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0" t="e">
        <f t="shared" ref="K4:K11" si="2">HLOOKUP(_xlfn.RANK.EQ(J4,$J$3:$J$11,1),$G$14:$J$15,2,FALSE)</f>
        <v>#N/A</v>
      </c>
    </row>
    <row r="5" spans="1:11" x14ac:dyDescent="0.45">
      <c r="A5" s="18" t="s">
        <v>185</v>
      </c>
      <c r="B5" s="18" t="s">
        <v>183</v>
      </c>
      <c r="C5" s="18">
        <v>150</v>
      </c>
      <c r="D5" s="20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0" t="str">
        <f t="shared" si="2"/>
        <v>D</v>
      </c>
    </row>
    <row r="6" spans="1:11" x14ac:dyDescent="0.45">
      <c r="A6" s="18" t="s">
        <v>193</v>
      </c>
      <c r="B6" s="18" t="s">
        <v>183</v>
      </c>
      <c r="C6" s="18">
        <v>180</v>
      </c>
      <c r="D6" s="20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0" t="e">
        <f t="shared" si="2"/>
        <v>#N/A</v>
      </c>
    </row>
    <row r="7" spans="1:11" x14ac:dyDescent="0.45">
      <c r="A7" s="18" t="s">
        <v>186</v>
      </c>
      <c r="B7" s="18" t="s">
        <v>184</v>
      </c>
      <c r="C7" s="18">
        <v>130</v>
      </c>
      <c r="D7" s="20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0" t="str">
        <f t="shared" si="2"/>
        <v>A</v>
      </c>
    </row>
    <row r="8" spans="1:11" x14ac:dyDescent="0.45">
      <c r="A8" s="18" t="s">
        <v>187</v>
      </c>
      <c r="B8" s="18" t="s">
        <v>184</v>
      </c>
      <c r="C8" s="18">
        <v>120</v>
      </c>
      <c r="D8" s="20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0" t="e">
        <f t="shared" si="2"/>
        <v>#N/A</v>
      </c>
    </row>
    <row r="9" spans="1:11" x14ac:dyDescent="0.45">
      <c r="A9" s="18" t="s">
        <v>188</v>
      </c>
      <c r="B9" s="18" t="s">
        <v>189</v>
      </c>
      <c r="C9" s="18">
        <v>160</v>
      </c>
      <c r="D9" s="20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0" t="str">
        <f t="shared" si="2"/>
        <v>C</v>
      </c>
    </row>
    <row r="10" spans="1:11" x14ac:dyDescent="0.45">
      <c r="A10" s="18" t="s">
        <v>190</v>
      </c>
      <c r="B10" s="18" t="s">
        <v>189</v>
      </c>
      <c r="C10" s="18">
        <v>150</v>
      </c>
      <c r="D10" s="20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0" t="e">
        <f t="shared" si="2"/>
        <v>#N/A</v>
      </c>
    </row>
    <row r="11" spans="1:11" x14ac:dyDescent="0.45">
      <c r="A11" s="18" t="s">
        <v>192</v>
      </c>
      <c r="B11" s="18" t="s">
        <v>184</v>
      </c>
      <c r="C11" s="18">
        <v>180</v>
      </c>
      <c r="D11" s="20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0" t="str">
        <f t="shared" si="2"/>
        <v>B</v>
      </c>
    </row>
    <row r="13" spans="1:11" x14ac:dyDescent="0.45">
      <c r="A13" s="14" t="s">
        <v>123</v>
      </c>
      <c r="B13" s="15" t="s">
        <v>125</v>
      </c>
      <c r="F13" t="s">
        <v>109</v>
      </c>
    </row>
    <row r="14" spans="1:11" x14ac:dyDescent="0.45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5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45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45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45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45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45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45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45">
      <c r="A22" s="13" t="s">
        <v>133</v>
      </c>
      <c r="B22" s="13" t="s">
        <v>134</v>
      </c>
      <c r="C22" s="13">
        <v>24</v>
      </c>
      <c r="D22" s="6">
        <v>84000</v>
      </c>
      <c r="F22" s="13" t="s">
        <v>219</v>
      </c>
    </row>
    <row r="23" spans="1:9" x14ac:dyDescent="0.45">
      <c r="A23" s="22" t="s">
        <v>138</v>
      </c>
      <c r="B23" s="23"/>
      <c r="C23" s="24"/>
      <c r="D23" s="6">
        <f>ROUNDDOWN(DAVERAGE(A14:D22,4,F22:F23),-2)</f>
        <v>63300</v>
      </c>
      <c r="F23" s="13" t="s">
        <v>220</v>
      </c>
    </row>
    <row r="25" spans="1:9" x14ac:dyDescent="0.45">
      <c r="A25" s="14" t="s">
        <v>140</v>
      </c>
      <c r="B25" s="15" t="s">
        <v>141</v>
      </c>
      <c r="F25" s="14" t="s">
        <v>159</v>
      </c>
      <c r="G25" s="15" t="s">
        <v>164</v>
      </c>
      <c r="I25" s="17" t="s">
        <v>176</v>
      </c>
    </row>
    <row r="26" spans="1:9" x14ac:dyDescent="0.45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45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45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45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45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45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45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45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45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26" t="s">
        <v>177</v>
      </c>
      <c r="K34" s="27"/>
      <c r="L34" s="27"/>
    </row>
    <row r="35" spans="1:12" x14ac:dyDescent="0.45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27"/>
      <c r="K35" s="27"/>
      <c r="L35" s="27"/>
    </row>
    <row r="36" spans="1:12" x14ac:dyDescent="0.45">
      <c r="A36" s="22" t="s">
        <v>158</v>
      </c>
      <c r="B36" s="23"/>
      <c r="C36" s="24"/>
      <c r="D36" s="41" t="e">
        <f>COUNTIF(D27:D35,"&gt;=3000000")/COUNT(A27:A35)</f>
        <v>#DIV/0!</v>
      </c>
      <c r="F36" s="13" t="s">
        <v>175</v>
      </c>
      <c r="G36" s="13" t="s">
        <v>162</v>
      </c>
      <c r="H36" s="13">
        <v>12.7</v>
      </c>
      <c r="I36" s="7">
        <v>4190</v>
      </c>
      <c r="J36" s="25" t="e">
        <f>INDEX(F27:F36,MATCH(DMAX(F27:I36,3,G26:G27),3),1)</f>
        <v>#N/A</v>
      </c>
      <c r="K36" s="25"/>
      <c r="L36" s="25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4" sqref="C4"/>
    </sheetView>
  </sheetViews>
  <sheetFormatPr defaultRowHeight="17" outlineLevelRow="3" x14ac:dyDescent="0.45"/>
  <cols>
    <col min="1" max="1" width="14.33203125" bestFit="1" customWidth="1"/>
    <col min="7" max="7" width="10.58203125" bestFit="1" customWidth="1"/>
  </cols>
  <sheetData>
    <row r="1" spans="1:7" ht="21" x14ac:dyDescent="0.45">
      <c r="A1" s="21" t="s">
        <v>66</v>
      </c>
      <c r="B1" s="21"/>
      <c r="C1" s="21"/>
      <c r="D1" s="21"/>
      <c r="E1" s="21"/>
      <c r="F1" s="21"/>
      <c r="G1" s="21"/>
    </row>
    <row r="3" spans="1:7" x14ac:dyDescent="0.45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5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5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5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5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5">
      <c r="A8" s="20"/>
      <c r="B8" s="42" t="s">
        <v>225</v>
      </c>
      <c r="C8" s="6"/>
      <c r="D8" s="6"/>
      <c r="E8" s="6"/>
      <c r="F8" s="6">
        <f>SUBTOTAL(4,F4:F7)</f>
        <v>76</v>
      </c>
      <c r="G8" s="6"/>
    </row>
    <row r="9" spans="1:7" outlineLevel="1" x14ac:dyDescent="0.45">
      <c r="A9" s="20"/>
      <c r="B9" s="42" t="s">
        <v>221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5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5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5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5">
      <c r="A13" s="20"/>
      <c r="B13" s="42" t="s">
        <v>226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5">
      <c r="A14" s="20"/>
      <c r="B14" s="42" t="s">
        <v>222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5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5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5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5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5">
      <c r="A19" s="43"/>
      <c r="B19" s="45" t="s">
        <v>227</v>
      </c>
      <c r="C19" s="44"/>
      <c r="D19" s="44"/>
      <c r="E19" s="44"/>
      <c r="F19" s="44">
        <f>SUBTOTAL(4,F15:F18)</f>
        <v>139</v>
      </c>
      <c r="G19" s="44"/>
    </row>
    <row r="20" spans="1:7" outlineLevel="1" x14ac:dyDescent="0.45">
      <c r="A20" s="43"/>
      <c r="B20" s="45" t="s">
        <v>223</v>
      </c>
      <c r="C20" s="44">
        <f>SUBTOTAL(1,C15:C18)</f>
        <v>836.25</v>
      </c>
      <c r="D20" s="44">
        <f>SUBTOTAL(1,D15:D18)</f>
        <v>1187.25</v>
      </c>
      <c r="E20" s="44"/>
      <c r="F20" s="44"/>
      <c r="G20" s="44"/>
    </row>
    <row r="21" spans="1:7" x14ac:dyDescent="0.45">
      <c r="A21" s="43"/>
      <c r="B21" s="45" t="s">
        <v>228</v>
      </c>
      <c r="C21" s="44"/>
      <c r="D21" s="44"/>
      <c r="E21" s="44"/>
      <c r="F21" s="44">
        <f>SUBTOTAL(4,F4:F18)</f>
        <v>196</v>
      </c>
      <c r="G21" s="44"/>
    </row>
    <row r="22" spans="1:7" x14ac:dyDescent="0.45">
      <c r="A22" s="43"/>
      <c r="B22" s="45" t="s">
        <v>224</v>
      </c>
      <c r="C22" s="44">
        <f>SUBTOTAL(1,C4:C18)</f>
        <v>600.81818181818187</v>
      </c>
      <c r="D22" s="44">
        <f>SUBTOTAL(1,D4:D18)</f>
        <v>874.72727272727275</v>
      </c>
      <c r="E22" s="44"/>
      <c r="F22" s="44"/>
      <c r="G22" s="44"/>
    </row>
  </sheetData>
  <sortState ref="A4:G14">
    <sortCondition ref="B4:B1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7.6640625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51" t="s">
        <v>236</v>
      </c>
      <c r="C2" s="52"/>
      <c r="D2" s="58"/>
      <c r="E2" s="58"/>
      <c r="F2" s="58"/>
    </row>
    <row r="3" spans="2:6" collapsed="1" x14ac:dyDescent="0.45">
      <c r="B3" s="50"/>
      <c r="C3" s="50"/>
      <c r="D3" s="59" t="s">
        <v>238</v>
      </c>
      <c r="E3" s="59" t="s">
        <v>233</v>
      </c>
      <c r="F3" s="59" t="s">
        <v>235</v>
      </c>
    </row>
    <row r="4" spans="2:6" ht="48" hidden="1" outlineLevel="1" x14ac:dyDescent="0.45">
      <c r="B4" s="54"/>
      <c r="C4" s="54"/>
      <c r="D4" s="46"/>
      <c r="E4" s="61" t="s">
        <v>234</v>
      </c>
      <c r="F4" s="61" t="s">
        <v>234</v>
      </c>
    </row>
    <row r="5" spans="2:6" x14ac:dyDescent="0.45">
      <c r="B5" s="55" t="s">
        <v>237</v>
      </c>
      <c r="C5" s="56"/>
      <c r="D5" s="53"/>
      <c r="E5" s="53"/>
      <c r="F5" s="53"/>
    </row>
    <row r="6" spans="2:6" outlineLevel="1" x14ac:dyDescent="0.45">
      <c r="B6" s="54"/>
      <c r="C6" s="54" t="s">
        <v>229</v>
      </c>
      <c r="D6" s="47">
        <v>0.15</v>
      </c>
      <c r="E6" s="60">
        <v>0.18</v>
      </c>
      <c r="F6" s="60">
        <v>0.12</v>
      </c>
    </row>
    <row r="7" spans="2:6" x14ac:dyDescent="0.45">
      <c r="B7" s="55" t="s">
        <v>239</v>
      </c>
      <c r="C7" s="56"/>
      <c r="D7" s="53"/>
      <c r="E7" s="53"/>
      <c r="F7" s="53"/>
    </row>
    <row r="8" spans="2:6" outlineLevel="1" x14ac:dyDescent="0.45">
      <c r="B8" s="54"/>
      <c r="C8" s="54" t="s">
        <v>230</v>
      </c>
      <c r="D8" s="48">
        <v>1622205</v>
      </c>
      <c r="E8" s="48">
        <v>1946646</v>
      </c>
      <c r="F8" s="48">
        <v>1297764</v>
      </c>
    </row>
    <row r="9" spans="2:6" outlineLevel="1" x14ac:dyDescent="0.45">
      <c r="B9" s="54"/>
      <c r="C9" s="54" t="s">
        <v>231</v>
      </c>
      <c r="D9" s="48">
        <v>1917855</v>
      </c>
      <c r="E9" s="48">
        <v>2301426</v>
      </c>
      <c r="F9" s="48">
        <v>1534284</v>
      </c>
    </row>
    <row r="10" spans="2:6" ht="17.5" outlineLevel="1" thickBot="1" x14ac:dyDescent="0.5">
      <c r="B10" s="57"/>
      <c r="C10" s="57" t="s">
        <v>232</v>
      </c>
      <c r="D10" s="49">
        <v>1951380</v>
      </c>
      <c r="E10" s="49">
        <v>2341656</v>
      </c>
      <c r="F10" s="49">
        <v>1561104</v>
      </c>
    </row>
    <row r="11" spans="2:6" x14ac:dyDescent="0.45">
      <c r="B11" t="s">
        <v>240</v>
      </c>
    </row>
    <row r="12" spans="2:6" x14ac:dyDescent="0.45">
      <c r="B12" t="s">
        <v>241</v>
      </c>
    </row>
    <row r="13" spans="2:6" x14ac:dyDescent="0.45">
      <c r="B13" t="s">
        <v>242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8" sqref="E8"/>
    </sheetView>
  </sheetViews>
  <sheetFormatPr defaultRowHeight="17" x14ac:dyDescent="0.45"/>
  <cols>
    <col min="1" max="1" width="9.5" bestFit="1" customWidth="1"/>
    <col min="2" max="2" width="9.5" customWidth="1"/>
    <col min="4" max="4" width="11.6640625" bestFit="1" customWidth="1"/>
    <col min="5" max="5" width="10.58203125" bestFit="1" customWidth="1"/>
  </cols>
  <sheetData>
    <row r="1" spans="1:7" ht="21" x14ac:dyDescent="0.45">
      <c r="A1" s="21" t="s">
        <v>88</v>
      </c>
      <c r="B1" s="21"/>
      <c r="C1" s="21"/>
      <c r="D1" s="21"/>
      <c r="E1" s="21"/>
    </row>
    <row r="3" spans="1:7" x14ac:dyDescent="0.45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45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45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5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5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5">
      <c r="A8" s="25" t="s">
        <v>95</v>
      </c>
      <c r="B8" s="25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45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5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5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5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5">
      <c r="A13" s="25" t="s">
        <v>96</v>
      </c>
      <c r="B13" s="25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45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5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5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5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5">
      <c r="A18" s="25" t="s">
        <v>97</v>
      </c>
      <c r="B18" s="25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1" sqref="E8 E13 E18">
    <scenario name="세율인상" locked="1" count="1" user="현승철" comment="만든 사람 현승철 날짜 2026-02-03">
      <inputCells r="G4" val="0.18" numFmtId="9"/>
    </scenario>
    <scenario name="세율인하" locked="1" count="1" user="현승철" comment="만든 사람 현승철 날짜 2026-02-03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D19" sqref="D19"/>
    </sheetView>
  </sheetViews>
  <sheetFormatPr defaultRowHeight="17" x14ac:dyDescent="0.45"/>
  <cols>
    <col min="2" max="2" width="10.58203125" bestFit="1" customWidth="1"/>
    <col min="3" max="3" width="12.332031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21" t="s">
        <v>40</v>
      </c>
      <c r="B1" s="21"/>
      <c r="C1" s="21"/>
      <c r="D1" s="21"/>
      <c r="E1" s="21"/>
      <c r="F1" s="21"/>
    </row>
    <row r="3" spans="1:6" x14ac:dyDescent="0.45">
      <c r="A3" s="62" t="s">
        <v>41</v>
      </c>
      <c r="B3" s="62" t="s">
        <v>42</v>
      </c>
      <c r="C3" s="62" t="s">
        <v>44</v>
      </c>
      <c r="D3" s="62" t="s">
        <v>43</v>
      </c>
      <c r="E3" s="62" t="s">
        <v>45</v>
      </c>
      <c r="F3" s="62" t="s">
        <v>46</v>
      </c>
    </row>
    <row r="4" spans="1:6" x14ac:dyDescent="0.45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5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5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5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5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5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5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5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25400</xdr:colOff>
                    <xdr:row>12</xdr:row>
                    <xdr:rowOff>31750</xdr:rowOff>
                  </from>
                  <to>
                    <xdr:col>1</xdr:col>
                    <xdr:colOff>793750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J17" sqref="J17"/>
    </sheetView>
  </sheetViews>
  <sheetFormatPr defaultRowHeight="17" x14ac:dyDescent="0.45"/>
  <cols>
    <col min="4" max="4" width="11.83203125" bestFit="1" customWidth="1"/>
  </cols>
  <sheetData>
    <row r="1" spans="1:4" ht="21" x14ac:dyDescent="0.45">
      <c r="A1" s="21" t="s">
        <v>56</v>
      </c>
      <c r="B1" s="21"/>
      <c r="C1" s="21"/>
      <c r="D1" s="21"/>
    </row>
    <row r="3" spans="1:4" x14ac:dyDescent="0.45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5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5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5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5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5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5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5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현승철</cp:lastModifiedBy>
  <dcterms:created xsi:type="dcterms:W3CDTF">2024-04-04T05:45:49Z</dcterms:created>
  <dcterms:modified xsi:type="dcterms:W3CDTF">2026-02-03T09:14:21Z</dcterms:modified>
</cp:coreProperties>
</file>