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구승회\Desktop\"/>
    </mc:Choice>
  </mc:AlternateContent>
  <xr:revisionPtr revIDLastSave="0" documentId="8_{9EC220F6-8FD3-4F0D-BC1B-90382F9CC49E}" xr6:coauthVersionLast="47" xr6:coauthVersionMax="47" xr10:uidLastSave="{00000000-0000-0000-0000-000000000000}"/>
  <bookViews>
    <workbookView xWindow="-120" yWindow="-120" windowWidth="38640" windowHeight="211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eta.COUNT" hidden="1" xlm="1">#NAME?</definedName>
    <definedName name="_xlnm.Criteria" localSheetId="2">'기본작업-3'!$A$20:$B$22</definedName>
    <definedName name="_xlnm.Extract" localSheetId="2">'기본작업-3'!$A$25:$C$25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D28" i="4"/>
  <c r="D29" i="4"/>
  <c r="D30" i="4"/>
  <c r="D31" i="4"/>
  <c r="D32" i="4"/>
  <c r="D33" i="4"/>
  <c r="D34" i="4"/>
  <c r="C24" i="4"/>
  <c r="D27" i="4"/>
  <c r="J16" i="4"/>
  <c r="J17" i="4"/>
  <c r="J18" i="4"/>
  <c r="J19" i="4"/>
  <c r="J20" i="4"/>
  <c r="J21" i="4"/>
  <c r="J22" i="4"/>
  <c r="J23" i="4"/>
  <c r="J15" i="4"/>
  <c r="J11" i="4"/>
  <c r="D4" i="4"/>
  <c r="D5" i="4"/>
  <c r="D6" i="4"/>
  <c r="D7" i="4"/>
  <c r="D8" i="4"/>
  <c r="D9" i="4"/>
  <c r="D10" i="4"/>
  <c r="D11" i="4"/>
  <c r="D3" i="4"/>
  <c r="D5" i="7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<sst xmlns="http://schemas.openxmlformats.org/spreadsheetml/2006/main" count="295" uniqueCount="232">
  <si>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</si>
  <si>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</si>
  <si>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</si>
  <si>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</si>
  <si>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</si>
  <si>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</si>
  <si>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</si>
  <si>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</si>
  <si>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</si>
  <si>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</si>
  <si>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</si>
  <si>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</si>
  <si>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</si>
  <si>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</si>
  <si>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</si>
  <si>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</si>
  <si>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</si>
  <si>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</si>
  <si>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</si>
  <si>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</si>
  <si>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</si>
  <si>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</si>
  <si>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</si>
  <si>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</si>
  <si>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</si>
  <si>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</si>
  <si>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</si>
  <si>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</si>
  <si>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</si>
  <si>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</si>
  <si>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</si>
  <si>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</si>
  <si>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</si>
  <si>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</si>
  <si>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</si>
  <si>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</si>
  <si>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</si>
  <si>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</si>
  <si>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</si>
  <si>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</si>
  <si>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</si>
  <si>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</si>
  <si>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</si>
  <si>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</si>
  <si>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</si>
  <si>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</si>
  <si>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</si>
  <si>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</si>
  <si>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</si>
  <si>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</si>
  <si>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</si>
  <si>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</si>
  <si>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</si>
  <si>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</si>
  <si>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</si>
  <si>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</si>
  <si>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</si>
  <si>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</si>
  <si>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</si>
  <si>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</si>
  <si>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</si>
  <si>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</si>
  <si>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</si>
  <si>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</si>
  <si>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</si>
  <si>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</si>
  <si>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</si>
  <si>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</si>
  <si>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</si>
  <si>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</si>
  <si>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</si>
  <si>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</si>
  <si>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</si>
  <si>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</si>
  <si>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</si>
  <si>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</si>
  <si>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</si>
  <si>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</si>
  <si>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</si>
  <si>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</si>
  <si>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</si>
  <si>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</si>
  <si>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</si>
  <si>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</si>
  <si>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</si>
  <si>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</si>
  <si>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</si>
  <si>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</si>
  <si>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</si>
  <si>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</si>
  <si>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</si>
  <si>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</si>
  <si>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</si>
  <si>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</si>
  <si>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</si>
  <si>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</si>
  <si>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</si>
  <si>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</si>
  <si>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</si>
  <si>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</si>
  <si>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</si>
  <si>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</si>
  <si>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</si>
  <si>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</si>
  <si>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</si>
  <si>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</si>
  <si>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</si>
  <si>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</si>
  <si>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</si>
  <si>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</si>
  <si>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</si>
  <si>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</si>
  <si>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</si>
  <si>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</si>
  <si>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</si>
  <si>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</si>
  <si>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</si>
  <si>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</si>
  <si>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</si>
  <si>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</si>
  <si>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</si>
  <si>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</si>
  <si>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</si>
  <si>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</si>
  <si>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</si>
  <si>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</si>
  <si>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</si>
  <si>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</si>
  <si>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</si>
  <si>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</si>
  <si>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</si>
  <si>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</si>
  <si>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</si>
  <si>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</si>
  <si>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</si>
  <si>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</si>
  <si>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</si>
  <si>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</si>
  <si>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</si>
  <si>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</si>
  <si>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</si>
  <si>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</si>
  <si>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</si>
  <si>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</si>
  <si>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</si>
  <si>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</si>
  <si>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</si>
  <si>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</si>
  <si>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</si>
  <si>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</si>
  <si>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</si>
  <si>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</si>
  <si>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</si>
  <si>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</si>
  <si>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</si>
  <si>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</si>
  <si>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</si>
  <si>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</si>
  <si>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</si>
  <si>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</si>
  <si>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</si>
  <si>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</si>
  <si>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</si>
  <si>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</si>
  <si>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</si>
  <si>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</si>
  <si>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</si>
  <si>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</si>
  <si>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</si>
  <si>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</si>
  <si>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</si>
  <si>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</si>
  <si>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</si>
  <si>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</si>
  <si>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</si>
  <si>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</si>
  <si>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</si>
  <si>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</si>
  <si>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</si>
  <si>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</si>
  <si>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</si>
  <si>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</si>
  <si>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</si>
  <si>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</si>
  <si>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</si>
  <si>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</si>
  <si>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</si>
  <si>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</si>
  <si>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</si>
  <si>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</si>
  <si>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</si>
  <si>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</si>
  <si>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</si>
  <si>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</si>
  <si>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</si>
  <si>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 xml:space="preserve">영화명 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</si>
  <si>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</si>
  <si>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</si>
  <si>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</si>
  <si>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</si>
  <si>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</si>
  <si>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</si>
  <si>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</si>
  <si>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</si>
  <si>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</si>
  <si>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</si>
  <si>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</si>
  <si>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</si>
  <si>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</si>
  <si>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</si>
  <si>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</si>
  <si>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</si>
  <si>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</si>
  <si>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</si>
  <si>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</si>
  <si>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</si>
  <si>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</si>
  <si>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전문도서관</t>
    <phoneticPr fontId="1" type="noConversion"/>
  </si>
  <si>
    <t>학교도서관</t>
    <phoneticPr fontId="1" type="noConversion"/>
  </si>
  <si>
    <t>&gt;=100</t>
    <phoneticPr fontId="1" type="noConversion"/>
  </si>
  <si>
    <t>&gt;=300</t>
    <phoneticPr fontId="1" type="noConversion"/>
  </si>
  <si>
    <t>지역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</si>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</sst>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629872"/>
        <c:axId val="385632752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3856327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629872"/>
        <c:crosses val="max"/>
        <c:crossBetween val="between"/>
      </c:valAx>
      <c:catAx>
        <c:axId val="38562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5632752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4053</xdr:colOff>
      <xdr:row>2</xdr:row>
      <xdr:rowOff>4053</xdr:rowOff>
    </xdr:from>
    <xdr:to>
      <xdr:col>6</xdr:col>
      <xdr:colOff>8107</xdr:colOff>
      <xdr:row>4</xdr:row>
      <xdr:rowOff>28372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D7EE1C19-7C62-28BA-E366-9C2D08CBDB39}"/>
            </a:ext>
          </a:extLst>
        </xdr:cNvPr>
        <xdr:cNvSpPr/>
      </xdr:nvSpPr>
      <xdr:spPr>
        <a:xfrm>
          <a:off x="3429000" y="470170"/>
          <a:ext cx="891703" cy="445851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공급면적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684381</xdr:colOff>
          <xdr:row>4</xdr:row>
          <xdr:rowOff>29994</xdr:rowOff>
        </xdr:from>
        <xdr:to>
          <xdr:col>5</xdr:col>
          <xdr:colOff>874881</xdr:colOff>
          <xdr:row>6</xdr:row>
          <xdr:rowOff>1419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zoomScale="235" zoomScaleNormal="235" workbookViewId="0">
      <selection activeCell="G8" sqref="G8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x14ac:dyDescent="0.3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3">
        <v>409825</v>
      </c>
    </row>
    <row r="5" spans="1:7" x14ac:dyDescent="0.3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3">
        <v>590712</v>
      </c>
    </row>
    <row r="6" spans="1:7" x14ac:dyDescent="0.3">
      <c r="A6" s="1" t="s">
        <v>204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3">
        <v>842030</v>
      </c>
    </row>
    <row r="7" spans="1:7" x14ac:dyDescent="0.3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3">
        <v>435249</v>
      </c>
    </row>
    <row r="8" spans="1:7" x14ac:dyDescent="0.3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zoomScale="235" zoomScaleNormal="235" workbookViewId="0">
      <selection activeCell="C14" sqref="C14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5" t="s">
        <v>0</v>
      </c>
      <c r="B3" s="26" t="s">
        <v>90</v>
      </c>
      <c r="C3" s="26" t="s">
        <v>91</v>
      </c>
      <c r="D3" s="26" t="s">
        <v>92</v>
      </c>
      <c r="E3" s="26" t="s">
        <v>93</v>
      </c>
      <c r="F3" s="26" t="s">
        <v>94</v>
      </c>
      <c r="G3" s="27" t="s">
        <v>95</v>
      </c>
    </row>
    <row r="4" spans="1:7" x14ac:dyDescent="0.3">
      <c r="A4" s="28" t="s">
        <v>96</v>
      </c>
      <c r="B4" s="6" t="s">
        <v>97</v>
      </c>
      <c r="C4" s="23">
        <v>6857000</v>
      </c>
      <c r="D4" s="23">
        <v>823000</v>
      </c>
      <c r="E4" s="23">
        <f>C4-D4</f>
        <v>6034000</v>
      </c>
      <c r="F4" s="24">
        <v>10</v>
      </c>
      <c r="G4" s="29">
        <v>892000</v>
      </c>
    </row>
    <row r="5" spans="1:7" x14ac:dyDescent="0.3">
      <c r="A5" s="28"/>
      <c r="B5" s="6" t="s">
        <v>98</v>
      </c>
      <c r="C5" s="23">
        <v>5246000</v>
      </c>
      <c r="D5" s="23">
        <v>630000</v>
      </c>
      <c r="E5" s="23">
        <f t="shared" ref="E5:E11" si="0">C5-D5</f>
        <v>4616000</v>
      </c>
      <c r="F5" s="24">
        <v>10</v>
      </c>
      <c r="G5" s="29">
        <v>531000</v>
      </c>
    </row>
    <row r="6" spans="1:7" x14ac:dyDescent="0.3">
      <c r="A6" s="28" t="s">
        <v>99</v>
      </c>
      <c r="B6" s="6" t="s">
        <v>100</v>
      </c>
      <c r="C6" s="23">
        <v>4362000</v>
      </c>
      <c r="D6" s="23">
        <v>349000</v>
      </c>
      <c r="E6" s="23">
        <f t="shared" si="0"/>
        <v>4013000</v>
      </c>
      <c r="F6" s="24">
        <v>7</v>
      </c>
      <c r="G6" s="29">
        <v>304000</v>
      </c>
    </row>
    <row r="7" spans="1:7" x14ac:dyDescent="0.3">
      <c r="A7" s="28"/>
      <c r="B7" s="6" t="s">
        <v>101</v>
      </c>
      <c r="C7" s="23">
        <v>4100000</v>
      </c>
      <c r="D7" s="23">
        <v>328000</v>
      </c>
      <c r="E7" s="23">
        <f t="shared" si="0"/>
        <v>3772000</v>
      </c>
      <c r="F7" s="24">
        <v>7</v>
      </c>
      <c r="G7" s="29">
        <v>322000</v>
      </c>
    </row>
    <row r="8" spans="1:7" x14ac:dyDescent="0.3">
      <c r="A8" s="28" t="s">
        <v>102</v>
      </c>
      <c r="B8" s="6" t="s">
        <v>103</v>
      </c>
      <c r="C8" s="23">
        <v>2880000</v>
      </c>
      <c r="D8" s="23">
        <v>144000</v>
      </c>
      <c r="E8" s="23">
        <f t="shared" si="0"/>
        <v>2736000</v>
      </c>
      <c r="F8" s="24">
        <v>5</v>
      </c>
      <c r="G8" s="29">
        <v>159000</v>
      </c>
    </row>
    <row r="9" spans="1:7" x14ac:dyDescent="0.3">
      <c r="A9" s="28"/>
      <c r="B9" s="6" t="s">
        <v>104</v>
      </c>
      <c r="C9" s="23">
        <v>2524000</v>
      </c>
      <c r="D9" s="23">
        <v>126000</v>
      </c>
      <c r="E9" s="23">
        <f t="shared" si="0"/>
        <v>2398000</v>
      </c>
      <c r="F9" s="24">
        <v>5</v>
      </c>
      <c r="G9" s="29">
        <v>146000</v>
      </c>
    </row>
    <row r="10" spans="1:7" x14ac:dyDescent="0.3">
      <c r="A10" s="28" t="s">
        <v>105</v>
      </c>
      <c r="B10" s="6" t="s">
        <v>106</v>
      </c>
      <c r="C10" s="23">
        <v>893000</v>
      </c>
      <c r="D10" s="23">
        <v>18000</v>
      </c>
      <c r="E10" s="23">
        <f t="shared" si="0"/>
        <v>875000</v>
      </c>
      <c r="F10" s="24">
        <v>2</v>
      </c>
      <c r="G10" s="29">
        <v>22000</v>
      </c>
    </row>
    <row r="11" spans="1:7" ht="17.25" thickBot="1" x14ac:dyDescent="0.35">
      <c r="A11" s="30"/>
      <c r="B11" s="31" t="s">
        <v>107</v>
      </c>
      <c r="C11" s="32">
        <v>571000</v>
      </c>
      <c r="D11" s="32">
        <v>11000</v>
      </c>
      <c r="E11" s="32">
        <f t="shared" si="0"/>
        <v>560000</v>
      </c>
      <c r="F11" s="33">
        <v>2</v>
      </c>
      <c r="G11" s="34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6"/>
  <sheetViews>
    <sheetView topLeftCell="A18" zoomScale="190" zoomScaleNormal="190" workbookViewId="0">
      <selection activeCell="D12" sqref="D12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217</v>
      </c>
      <c r="B20" s="1" t="s">
        <v>218</v>
      </c>
      <c r="C20" s="1"/>
    </row>
    <row r="21" spans="1:5" x14ac:dyDescent="0.3">
      <c r="A21" s="1" t="s">
        <v>219</v>
      </c>
      <c r="B21" s="1"/>
      <c r="C21" s="1"/>
    </row>
    <row r="22" spans="1:5" x14ac:dyDescent="0.3">
      <c r="A22" s="1"/>
      <c r="B22" s="1" t="s">
        <v>220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 t="s">
        <v>221</v>
      </c>
      <c r="B25" s="1" t="s">
        <v>217</v>
      </c>
      <c r="C25" s="1" t="s">
        <v>218</v>
      </c>
    </row>
    <row r="26" spans="1:5" x14ac:dyDescent="0.3">
      <c r="A26" s="6" t="s">
        <v>114</v>
      </c>
      <c r="B26" s="6">
        <v>135</v>
      </c>
      <c r="C26" s="6">
        <v>867</v>
      </c>
    </row>
    <row r="27" spans="1:5" x14ac:dyDescent="0.3">
      <c r="A27" s="6" t="s">
        <v>115</v>
      </c>
      <c r="B27" s="6">
        <v>204</v>
      </c>
      <c r="C27" s="11">
        <v>1064</v>
      </c>
    </row>
    <row r="28" spans="1:5" x14ac:dyDescent="0.3">
      <c r="A28" s="6" t="s">
        <v>116</v>
      </c>
      <c r="B28" s="6">
        <v>93</v>
      </c>
      <c r="C28" s="6">
        <v>537</v>
      </c>
    </row>
    <row r="29" spans="1:5" x14ac:dyDescent="0.3">
      <c r="A29" s="6" t="s">
        <v>117</v>
      </c>
      <c r="B29" s="6">
        <v>58</v>
      </c>
      <c r="C29" s="6">
        <v>356</v>
      </c>
    </row>
    <row r="30" spans="1:5" x14ac:dyDescent="0.3">
      <c r="A30" s="6" t="s">
        <v>118</v>
      </c>
      <c r="B30" s="6">
        <v>47</v>
      </c>
      <c r="C30" s="6">
        <v>313</v>
      </c>
    </row>
    <row r="31" spans="1:5" x14ac:dyDescent="0.3">
      <c r="A31" s="6" t="s">
        <v>119</v>
      </c>
      <c r="B31" s="6">
        <v>68</v>
      </c>
      <c r="C31" s="6">
        <v>542</v>
      </c>
    </row>
    <row r="32" spans="1:5" x14ac:dyDescent="0.3">
      <c r="A32" s="6" t="s">
        <v>120</v>
      </c>
      <c r="B32" s="6">
        <v>51</v>
      </c>
      <c r="C32" s="6">
        <v>315</v>
      </c>
    </row>
    <row r="33" spans="1:3" x14ac:dyDescent="0.3">
      <c r="A33" s="6" t="s">
        <v>121</v>
      </c>
      <c r="B33" s="6">
        <v>37</v>
      </c>
      <c r="C33" s="6">
        <v>352</v>
      </c>
    </row>
    <row r="34" spans="1:3" x14ac:dyDescent="0.3">
      <c r="A34" s="6" t="s">
        <v>122</v>
      </c>
      <c r="B34" s="6">
        <v>29</v>
      </c>
      <c r="C34" s="6">
        <v>311</v>
      </c>
    </row>
    <row r="35" spans="1:3" x14ac:dyDescent="0.3">
      <c r="A35" s="6" t="s">
        <v>124</v>
      </c>
      <c r="B35" s="6">
        <v>107</v>
      </c>
      <c r="C35" s="6">
        <v>684</v>
      </c>
    </row>
    <row r="36" spans="1:3" x14ac:dyDescent="0.3">
      <c r="A36" s="6" t="s">
        <v>125</v>
      </c>
      <c r="B36" s="6">
        <v>24</v>
      </c>
      <c r="C36" s="6">
        <v>430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topLeftCell="A11" zoomScale="220" zoomScaleNormal="220" workbookViewId="0">
      <selection activeCell="B12" sqref="B12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230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7" t="str">
        <f>IF(MINUTE(C3-B3)&gt;=30,HOUR(C3-B3)+1,HOUR(C3-B3))&amp;"시간"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231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7" t="str">
        <f t="shared" ref="D4:D11" si="0">IF(MINUTE(C4-B4)&gt;=30,HOUR(C4-B4)+1,HOUR(C4-B4))&amp;"시간"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7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7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7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7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7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7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7" t="str">
        <f t="shared" si="0"/>
        <v>1시간</v>
      </c>
      <c r="F11" s="16" t="s">
        <v>28</v>
      </c>
      <c r="G11" s="17"/>
      <c r="H11" s="17"/>
      <c r="I11" s="18"/>
      <c r="J11" s="9">
        <f>ROUNDDOWN(DAVERAGE(F2:J10,5,L2:L3),-3)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IF(G15+200&gt;=H15,MAX(G15,I15),G15)</f>
        <v>1400</v>
      </c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IF(G16+200&gt;=H16,MAX(G16,I16),G16)</f>
        <v>1500</v>
      </c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1000</v>
      </c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3">
      <c r="A23" s="16" t="s">
        <v>34</v>
      </c>
      <c r="B23" s="18"/>
      <c r="C23" s="10">
        <f>COUNTIFS(B15:B22,"&gt;=60",C15:C22,"&gt;=60")/COUNT(C15:C22)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4" spans="1:10" x14ac:dyDescent="0.3">
      <c r="C24">
        <f>COUNT(C15:C22)</f>
        <v>8</v>
      </c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VLOOKUP(LEFT(A27,2),$F$27:$H$31,3,FALSE)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2">VLOOKUP(LEFT(A28,2),F28:H32,3,FALSE)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e">
        <f t="shared" si="2"/>
        <v>#N/A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e">
        <f t="shared" si="2"/>
        <v>#N/A</v>
      </c>
    </row>
    <row r="33" spans="1:4" x14ac:dyDescent="0.3">
      <c r="A33" s="6" t="s">
        <v>73</v>
      </c>
      <c r="B33" s="6">
        <v>2023</v>
      </c>
      <c r="C33" s="6" t="s">
        <v>74</v>
      </c>
      <c r="D33" s="6" t="e">
        <f t="shared" si="2"/>
        <v>#N/A</v>
      </c>
    </row>
    <row r="34" spans="1:4" x14ac:dyDescent="0.3">
      <c r="A34" s="6" t="s">
        <v>75</v>
      </c>
      <c r="B34" s="6">
        <v>2023</v>
      </c>
      <c r="C34" s="6" t="s">
        <v>76</v>
      </c>
      <c r="D34" s="6" t="e">
        <f t="shared" si="2"/>
        <v>#N/A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zoomScale="175" zoomScaleNormal="175" workbookViewId="0">
      <selection activeCell="G11" sqref="G11:J15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topLeftCell="A9" zoomScale="190" zoomScaleNormal="190" workbookViewId="0">
      <selection activeCell="D10" sqref="D10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5" t="s">
        <v>226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5" t="s">
        <v>222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5" t="s">
        <v>227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5" t="s">
        <v>223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22"/>
      <c r="B20" s="36" t="s">
        <v>228</v>
      </c>
      <c r="C20" s="22"/>
      <c r="D20" s="22"/>
      <c r="E20" s="22"/>
      <c r="F20" s="22"/>
      <c r="G20" s="22">
        <f>SUBTOTAL(5,G16:G19)</f>
        <v>81</v>
      </c>
    </row>
    <row r="21" spans="1:7" outlineLevel="1" x14ac:dyDescent="0.3">
      <c r="A21" s="22"/>
      <c r="B21" s="36" t="s">
        <v>224</v>
      </c>
      <c r="C21" s="22"/>
      <c r="D21" s="22"/>
      <c r="E21" s="22"/>
      <c r="F21" s="22">
        <f>SUBTOTAL(4,F16:F19)</f>
        <v>142</v>
      </c>
      <c r="G21" s="22"/>
    </row>
    <row r="22" spans="1:7" x14ac:dyDescent="0.3">
      <c r="A22" s="22"/>
      <c r="B22" s="36" t="s">
        <v>229</v>
      </c>
      <c r="C22" s="22"/>
      <c r="D22" s="22"/>
      <c r="E22" s="22"/>
      <c r="F22" s="22"/>
      <c r="G22" s="22">
        <f>SUBTOTAL(5,G4:G19)</f>
        <v>69</v>
      </c>
    </row>
    <row r="23" spans="1:7" x14ac:dyDescent="0.3">
      <c r="A23" s="22"/>
      <c r="B23" s="36" t="s">
        <v>225</v>
      </c>
      <c r="C23" s="22"/>
      <c r="D23" s="22"/>
      <c r="E23" s="22"/>
      <c r="F23" s="22">
        <f>SUBTOTAL(4,F4:F19)</f>
        <v>142</v>
      </c>
      <c r="G23" s="22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zoomScale="235" zoomScaleNormal="235" workbookViewId="0">
      <selection activeCell="F12" sqref="F12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7" t="s">
        <v>19</v>
      </c>
      <c r="B3" s="37" t="s">
        <v>174</v>
      </c>
      <c r="C3" s="37" t="s">
        <v>175</v>
      </c>
      <c r="D3" s="37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685800</xdr:colOff>
                    <xdr:row>4</xdr:row>
                    <xdr:rowOff>28575</xdr:rowOff>
                  </from>
                  <to>
                    <xdr:col>5</xdr:col>
                    <xdr:colOff>876300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zoomScale="145" zoomScaleNormal="145" workbookViewId="0">
      <selection activeCell="R12" sqref="R12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구승회</cp:lastModifiedBy>
  <dcterms:created xsi:type="dcterms:W3CDTF">2023-04-27T08:01:32Z</dcterms:created>
  <dcterms:modified xsi:type="dcterms:W3CDTF">2025-01-09T14:45:51Z</dcterms:modified>
</cp:coreProperties>
</file>