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승민\Desktop\"/>
    </mc:Choice>
  </mc:AlternateContent>
  <xr:revisionPtr revIDLastSave="0" documentId="13_ncr:1_{2B7714B5-B32A-47CD-9D00-8148CABFEBAC}" xr6:coauthVersionLast="47" xr6:coauthVersionMax="47" xr10:uidLastSave="{00000000-0000-0000-0000-000000000000}"/>
  <bookViews>
    <workbookView xWindow="-108" yWindow="-108" windowWidth="23256" windowHeight="12576" firstSheet="4" activeTab="10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_FilterDatabase" localSheetId="5" hidden="1">'분석작업-1'!$A$3:$I$16</definedName>
    <definedName name="_xleta.AVERAGE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'기본작업-2'!$A$4:$G$10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<sst xmlns="http://schemas.openxmlformats.org/spreadsheetml/2006/main" count="529" uniqueCount="328">
  <si>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</si>
  <si>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</si>
  <si>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</si>
  <si>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</si>
  <si>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</si>
  <si>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</si>
  <si>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</si>
  <si>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</si>
  <si>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</si>
  <si>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</si>
  <si>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</si>
  <si>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</si>
  <si>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</si>
  <si>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</si>
  <si>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</si>
  <si>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</si>
  <si>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</si>
  <si>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</si>
  <si>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</si>
  <si>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</si>
  <si>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</si>
  <si>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</si>
  <si>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</si>
  <si>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</si>
  <si>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</si>
  <si>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</si>
  <si>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</si>
  <si>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</si>
  <si>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</si>
  <si>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</si>
  <si>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</si>
  <si>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</si>
  <si>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</si>
  <si>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</si>
  <si>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</si>
  <si>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</si>
  <si>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</si>
  <si>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</si>
  <si>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</si>
  <si>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</si>
  <si>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</si>
  <si>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</si>
  <si>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</si>
  <si>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</si>
  <si>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</si>
  <si>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</si>
  <si>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</si>
  <si>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</si>
  <si>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</si>
  <si>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</si>
  <si>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</si>
  <si>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</si>
  <si>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</si>
  <si>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</si>
  <si>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</si>
  <si>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</si>
  <si>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</si>
  <si>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</si>
  <si>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</si>
  <si>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</si>
  <si>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</si>
  <si>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</si>
  <si>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</si>
  <si>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</si>
  <si>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</si>
  <si>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</si>
  <si>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</si>
  <si>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</si>
  <si>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</si>
  <si>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</si>
  <si>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</si>
  <si>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</si>
  <si>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</si>
  <si>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</si>
  <si>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</si>
  <si>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</si>
  <si>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</si>
  <si>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</si>
  <si>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</si>
  <si>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</si>
  <si>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</si>
  <si>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</si>
  <si>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</si>
  <si>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</si>
  <si>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</si>
  <si>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</si>
  <si>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</si>
  <si>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</si>
  <si>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</si>
  <si>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</si>
  <si>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</si>
  <si>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</si>
  <si>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</si>
  <si>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</si>
  <si>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</si>
  <si>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</si>
  <si>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</si>
  <si>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</si>
  <si>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</si>
  <si>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</si>
  <si>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</si>
  <si>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</si>
  <si>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</si>
  <si>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</si>
  <si>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</si>
  <si>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</si>
  <si>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</si>
  <si>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</si>
  <si>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</si>
  <si>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</si>
  <si>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</si>
  <si>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</si>
  <si>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</si>
  <si>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</si>
  <si>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</si>
  <si>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</si>
  <si>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</si>
  <si>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</si>
  <si>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</si>
  <si>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</si>
  <si>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</si>
  <si>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</si>
  <si>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</si>
  <si>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</si>
  <si>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</si>
  <si>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</si>
  <si>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</si>
  <si>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</si>
  <si>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</si>
  <si>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</si>
  <si>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</si>
  <si>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</si>
  <si>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</si>
  <si>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</si>
  <si>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</si>
  <si>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</si>
  <si>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</si>
  <si>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</si>
  <si>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</si>
  <si>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</si>
  <si>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</si>
  <si>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</si>
  <si>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</si>
  <si>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</si>
  <si>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</si>
  <si>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</si>
  <si>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</si>
  <si>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</si>
  <si>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</si>
  <si>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</si>
  <si>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</si>
  <si>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</si>
  <si>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</si>
  <si>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</si>
  <si>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</si>
  <si>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</si>
  <si>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</si>
  <si>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</si>
  <si>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</si>
  <si>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</si>
  <si>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</si>
  <si>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</si>
  <si>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</si>
  <si>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</si>
  <si>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</si>
  <si>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</si>
  <si>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</si>
  <si>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</si>
  <si>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</si>
  <si>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</si>
  <si>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</si>
  <si>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</si>
  <si>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</si>
  <si>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</si>
  <si>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</si>
  <si>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</si>
  <si>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</si>
  <si>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</si>
  <si>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</si>
  <si>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</si>
  <si>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</si>
  <si>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</si>
  <si>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</si>
  <si>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</si>
  <si>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</si>
  <si>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</si>
  <si>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</si>
  <si>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</si>
  <si>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</si>
  <si>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</si>
  <si>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</si>
  <si>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</si>
  <si>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</si>
  <si>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</si>
  <si>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</si>
  <si>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</si>
  <si>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</si>
  <si>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</si>
  <si>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</si>
  <si>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</si>
  <si>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</si>
  <si>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</si>
  <si>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</si>
  <si>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</si>
  <si>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</si>
  <si>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</si>
  <si>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</si>
  <si>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</si>
  <si>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</si>
  <si>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</si>
  <si>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</si>
  <si>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</si>
  <si>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</si>
  <si>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</si>
  <si>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</si>
  <si>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</si>
  <si>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</si>
  <si>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</si>
  <si>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</si>
  <si>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</si>
  <si>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</si>
  <si>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</si>
  <si>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</si>
  <si>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</si>
  <si>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</si>
  <si>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</si>
  <si>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</si>
  <si>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</si>
  <si>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</si>
  <si>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</si>
  <si>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</si>
  <si>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</si>
  <si>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</si>
  <si>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</si>
  <si>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</si>
  <si>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</si>
  <si>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</si>
  <si>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</si>
  <si>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</si>
  <si>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</si>
  <si>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</si>
  <si>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</si>
  <si>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</si>
  <si>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</si>
  <si>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</si>
  <si>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</si>
  <si>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</si>
  <si>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</si>
  <si>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</si>
  <si>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</si>
  <si>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</si>
  <si>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</si>
  <si>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</si>
  <si>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</si>
  <si>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</si>
  <si>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</si>
  <si>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</si>
  <si>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</si>
  <si>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</si>
  <si>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</si>
  <si>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</si>
  <si>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</si>
  <si>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</si>
  <si>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</si>
  <si>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</si>
  <si>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</si>
  <si>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</si>
  <si>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</si>
  <si>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</si>
  <si>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</si>
  <si>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</si>
  <si>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</si>
  <si>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</si>
  <si>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</si>
  <si>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</si>
  <si>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</si>
  <si>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</si>
  <si>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</si>
  <si>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</si>
  <si>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</si>
  <si>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</si>
  <si>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</si>
  <si>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</si>
  <si>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</si>
  <si>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</si>
  <si>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나도연</t>
    <phoneticPr fontId="1" type="noConversion"/>
  </si>
  <si>
    <t>강수옥</t>
    <phoneticPr fontId="1" type="noConversion"/>
  </si>
  <si>
    <t>이구철</t>
    <phoneticPr fontId="1" type="noConversion"/>
  </si>
  <si>
    <t>사오정</t>
    <phoneticPr fontId="1" type="noConversion"/>
  </si>
  <si>
    <t>김상두</t>
    <phoneticPr fontId="1" type="noConversion"/>
  </si>
  <si>
    <t>허지혜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</si>
  <si>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</si>
  <si>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</si>
  <si>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</si>
  <si>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</si>
  <si>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</si>
  <si>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</si>
  <si>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</si>
  <si>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</si>
  <si>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</si>
  <si>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</si>
  <si>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</si>
  <si>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</si>
  <si>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</si>
  <si>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</si>
  <si>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</si>
  <si>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</si>
  <si>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</si>
  <si>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</si>
  <si>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</si>
  <si>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</si>
  <si>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</si>
  <si>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</si>
  <si>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</si>
  <si>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</si>
  <si>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상여급/공제계비율인하</t>
  </si>
  <si>
    <t>만든 사람 박승민 날짜 2024-12-27
수정한 사람 박승민 날짜 2024-12-27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</si>
  <si>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</si>
  <si>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</si>
  <si>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</si>
  <si>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</si>
  <si>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</si>
  <si>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</si>
  <si>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</si>
  <si>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</si>
  <si>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수량</t>
    <phoneticPr fontId="1" type="noConversion"/>
  </si>
  <si>
    <t>차월이월</t>
    <phoneticPr fontId="1" type="noConversion"/>
  </si>
  <si>
    <t>&lt;=50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</si>
</sst>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0,00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6.2086454348822095E-2"/>
          <c:y val="0.1307017543859649"/>
          <c:w val="0.91084994619244986"/>
          <c:h val="0.633550071213875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(차트작업!$B$4:$B$10,차트작업!$B$12)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(차트작업!$E$4:$E$10,차트작업!$E$12)</c:f>
              <c:numCache>
                <c:formatCode>General</c:formatCode>
                <c:ptCount val="8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  <c:pt idx="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(차트작업!$B$4:$B$10,차트작업!$B$12)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(차트작업!$F$4:$F$10,차트작업!$F$12)</c:f>
              <c:numCache>
                <c:formatCode>General</c:formatCode>
                <c:ptCount val="8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34</c:v>
                </c:pt>
                <c:pt idx="7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(차트작업!$B$4:$B$10,차트작업!$B$12)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(차트작업!$G$4:$G$10,차트작업!$G$12)</c:f>
              <c:numCache>
                <c:formatCode>General</c:formatCode>
                <c:ptCount val="8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(차트작업!$B$4:$B$10,차트작업!$B$12)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(차트작업!$H$4:$H$10,차트작업!$H$12)</c:f>
              <c:numCache>
                <c:formatCode>General</c:formatCode>
                <c:ptCount val="8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12</c:v>
                </c:pt>
                <c:pt idx="5">
                  <c:v>18</c:v>
                </c:pt>
                <c:pt idx="6">
                  <c:v>20</c:v>
                </c:pt>
                <c:pt idx="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45720</xdr:colOff>
          <xdr:row>10</xdr:row>
          <xdr:rowOff>45720</xdr:rowOff>
        </xdr:from>
        <xdr:to>
          <xdr:col>2</xdr:col>
          <xdr:colOff>670560</xdr:colOff>
          <xdr:row>11</xdr:row>
          <xdr:rowOff>190500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60960</xdr:colOff>
      <xdr:row>10</xdr:row>
      <xdr:rowOff>45720</xdr:rowOff>
    </xdr:from>
    <xdr:to>
      <xdr:col>5</xdr:col>
      <xdr:colOff>563880</xdr:colOff>
      <xdr:row>12</xdr:row>
      <xdr:rowOff>0</xdr:rowOff>
    </xdr:to>
    <xdr:sp macro="[0]!Module1.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A9837B0-5D0A-3EB9-D168-60360ED25A62}"/>
            </a:ext>
          </a:extLst>
        </xdr:cNvPr>
        <xdr:cNvSpPr/>
      </xdr:nvSpPr>
      <xdr:spPr>
        <a:xfrm>
          <a:off x="2910840" y="2301240"/>
          <a:ext cx="1226820" cy="3962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승민" refreshedDate="45653.866186689818" createdVersion="8" refreshedVersion="8" minRefreshableVersion="3" recordCount="8" xr:uid="{F13724D5-8DB2-4CB9-9115-CD3306C39BC1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8B588E-258E-4541-B791-FB6B1EA345B7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H7" sqref="H7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274</v>
      </c>
      <c r="C3" s="2" t="s">
        <v>275</v>
      </c>
      <c r="D3" s="2" t="s">
        <v>276</v>
      </c>
      <c r="E3" s="2" t="s">
        <v>277</v>
      </c>
      <c r="F3" s="2" t="s">
        <v>278</v>
      </c>
      <c r="G3" s="2" t="s">
        <v>279</v>
      </c>
    </row>
    <row r="4" spans="1:7" x14ac:dyDescent="0.4">
      <c r="A4" s="2" t="s">
        <v>273</v>
      </c>
      <c r="B4" s="2" t="s">
        <v>290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280</v>
      </c>
      <c r="B5" s="2" t="s">
        <v>289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281</v>
      </c>
      <c r="B6" s="2" t="s">
        <v>288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282</v>
      </c>
      <c r="B7" s="2" t="s">
        <v>287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283</v>
      </c>
      <c r="B8" s="2" t="s">
        <v>286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284</v>
      </c>
      <c r="B9" s="2" t="s">
        <v>285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863FB-6315-40B9-84FE-ED79B299D259}">
  <sheetPr>
    <outlinePr summaryBelow="0"/>
  </sheetPr>
  <dimension ref="B1:F13"/>
  <sheetViews>
    <sheetView showGridLines="0" workbookViewId="0">
      <selection activeCell="F17" sqref="F17"/>
    </sheetView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4" t="s">
        <v>318</v>
      </c>
      <c r="C2" s="35"/>
      <c r="D2" s="39"/>
      <c r="E2" s="39"/>
      <c r="F2" s="39"/>
    </row>
    <row r="3" spans="2:6" collapsed="1" x14ac:dyDescent="0.4">
      <c r="B3" s="33"/>
      <c r="C3" s="33"/>
      <c r="D3" s="40" t="s">
        <v>320</v>
      </c>
      <c r="E3" s="40" t="s">
        <v>315</v>
      </c>
      <c r="F3" s="40" t="s">
        <v>317</v>
      </c>
    </row>
    <row r="4" spans="2:6" ht="62.4" hidden="1" outlineLevel="1" x14ac:dyDescent="0.4">
      <c r="B4" s="52"/>
      <c r="C4" s="52"/>
      <c r="D4" s="47"/>
      <c r="E4" s="54" t="s">
        <v>316</v>
      </c>
      <c r="F4" s="54" t="s">
        <v>316</v>
      </c>
    </row>
    <row r="5" spans="2:6" x14ac:dyDescent="0.4">
      <c r="B5" s="36" t="s">
        <v>319</v>
      </c>
      <c r="C5" s="37"/>
      <c r="D5" s="51"/>
      <c r="E5" s="51"/>
      <c r="F5" s="51"/>
    </row>
    <row r="6" spans="2:6" outlineLevel="1" x14ac:dyDescent="0.4">
      <c r="B6" s="52"/>
      <c r="C6" s="52" t="s">
        <v>311</v>
      </c>
      <c r="D6" s="48">
        <v>0.9</v>
      </c>
      <c r="E6" s="53">
        <v>0.7</v>
      </c>
      <c r="F6" s="53">
        <v>0.9</v>
      </c>
    </row>
    <row r="7" spans="2:6" outlineLevel="1" x14ac:dyDescent="0.4">
      <c r="B7" s="52"/>
      <c r="C7" s="52" t="s">
        <v>312</v>
      </c>
      <c r="D7" s="48">
        <v>0.13</v>
      </c>
      <c r="E7" s="53">
        <v>0.11</v>
      </c>
      <c r="F7" s="53">
        <v>0.13</v>
      </c>
    </row>
    <row r="8" spans="2:6" x14ac:dyDescent="0.4">
      <c r="B8" s="36" t="s">
        <v>321</v>
      </c>
      <c r="C8" s="37"/>
      <c r="D8" s="51"/>
      <c r="E8" s="51"/>
      <c r="F8" s="51"/>
    </row>
    <row r="9" spans="2:6" outlineLevel="1" x14ac:dyDescent="0.4">
      <c r="B9" s="52"/>
      <c r="C9" s="52" t="s">
        <v>313</v>
      </c>
      <c r="D9" s="49">
        <v>5620000</v>
      </c>
      <c r="E9" s="49">
        <v>5144000</v>
      </c>
      <c r="F9" s="49">
        <v>5620000</v>
      </c>
    </row>
    <row r="10" spans="2:6" ht="18" outlineLevel="1" thickBot="1" x14ac:dyDescent="0.45">
      <c r="B10" s="38"/>
      <c r="C10" s="38" t="s">
        <v>314</v>
      </c>
      <c r="D10" s="50">
        <v>5438000</v>
      </c>
      <c r="E10" s="50">
        <v>4978000</v>
      </c>
      <c r="F10" s="50">
        <v>5438000</v>
      </c>
    </row>
    <row r="11" spans="2:6" x14ac:dyDescent="0.4">
      <c r="B11" t="s">
        <v>322</v>
      </c>
    </row>
    <row r="12" spans="2:6" x14ac:dyDescent="0.4">
      <c r="B12" t="s">
        <v>323</v>
      </c>
    </row>
    <row r="13" spans="2:6" x14ac:dyDescent="0.4">
      <c r="B13" t="s">
        <v>324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tabSelected="1" workbookViewId="0">
      <selection activeCell="N13" sqref="N13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3" t="s">
        <v>259</v>
      </c>
      <c r="B1" s="43"/>
      <c r="C1" s="43"/>
      <c r="D1" s="43"/>
      <c r="E1" s="43"/>
      <c r="F1" s="43"/>
      <c r="G1" s="43"/>
      <c r="H1" s="43"/>
      <c r="I1" s="43"/>
      <c r="J1" s="43"/>
    </row>
    <row r="3" spans="1:10" x14ac:dyDescent="0.4">
      <c r="A3" s="41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Module1.대여일수">
                <anchor moveWithCells="1" sizeWithCells="1">
                  <from>
                    <xdr:col>1</xdr:col>
                    <xdr:colOff>45720</xdr:colOff>
                    <xdr:row>10</xdr:row>
                    <xdr:rowOff>45720</xdr:rowOff>
                  </from>
                  <to>
                    <xdr:col>2</xdr:col>
                    <xdr:colOff>670560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3" zoomScaleNormal="100" workbookViewId="0">
      <selection activeCell="L20" sqref="L20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3" t="s">
        <v>214</v>
      </c>
      <c r="B1" s="43"/>
      <c r="C1" s="43"/>
      <c r="D1" s="43"/>
      <c r="E1" s="43"/>
      <c r="F1" s="43"/>
      <c r="G1" s="43"/>
      <c r="H1" s="43"/>
      <c r="I1" s="43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sqref="A1:XFD1"/>
    </sheetView>
  </sheetViews>
  <sheetFormatPr defaultRowHeight="17.399999999999999" x14ac:dyDescent="0.4"/>
  <cols>
    <col min="4" max="4" width="14.8984375" bestFit="1" customWidth="1"/>
    <col min="6" max="6" width="14.8984375" bestFit="1" customWidth="1"/>
  </cols>
  <sheetData>
    <row r="1" spans="1:7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.600000000000001" thickTop="1" thickBot="1" x14ac:dyDescent="0.45"/>
    <row r="3" spans="1:7" x14ac:dyDescent="0.4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4">
      <c r="A4" s="20" t="s">
        <v>101</v>
      </c>
      <c r="B4" s="6">
        <v>200</v>
      </c>
      <c r="C4" s="6">
        <v>220</v>
      </c>
      <c r="D4" s="15">
        <v>26400000</v>
      </c>
      <c r="E4" s="16">
        <v>0.1</v>
      </c>
      <c r="F4" s="15">
        <v>23760000</v>
      </c>
      <c r="G4" s="21">
        <v>1.1000000000000001</v>
      </c>
    </row>
    <row r="5" spans="1:7" x14ac:dyDescent="0.4">
      <c r="A5" s="20" t="s">
        <v>64</v>
      </c>
      <c r="B5" s="6">
        <v>150</v>
      </c>
      <c r="C5" s="6">
        <v>120</v>
      </c>
      <c r="D5" s="15">
        <v>14400000</v>
      </c>
      <c r="E5" s="16">
        <v>0</v>
      </c>
      <c r="F5" s="15">
        <v>14400000</v>
      </c>
      <c r="G5" s="21">
        <v>0.8</v>
      </c>
    </row>
    <row r="6" spans="1:7" x14ac:dyDescent="0.4">
      <c r="A6" s="20" t="s">
        <v>102</v>
      </c>
      <c r="B6" s="6">
        <v>120</v>
      </c>
      <c r="C6" s="6">
        <v>100</v>
      </c>
      <c r="D6" s="15">
        <v>12000000</v>
      </c>
      <c r="E6" s="16">
        <v>0</v>
      </c>
      <c r="F6" s="15">
        <v>12000000</v>
      </c>
      <c r="G6" s="21">
        <v>0.83</v>
      </c>
    </row>
    <row r="7" spans="1:7" x14ac:dyDescent="0.4">
      <c r="A7" s="20" t="s">
        <v>103</v>
      </c>
      <c r="B7" s="6">
        <v>300</v>
      </c>
      <c r="C7" s="6">
        <v>220</v>
      </c>
      <c r="D7" s="15">
        <v>66000000</v>
      </c>
      <c r="E7" s="16">
        <v>0.2</v>
      </c>
      <c r="F7" s="15">
        <v>52800000</v>
      </c>
      <c r="G7" s="21">
        <v>0.73</v>
      </c>
    </row>
    <row r="8" spans="1:7" x14ac:dyDescent="0.4">
      <c r="A8" s="20" t="s">
        <v>104</v>
      </c>
      <c r="B8" s="6">
        <v>200</v>
      </c>
      <c r="C8" s="6">
        <v>210</v>
      </c>
      <c r="D8" s="15">
        <v>63000000</v>
      </c>
      <c r="E8" s="16">
        <v>0.2</v>
      </c>
      <c r="F8" s="15">
        <v>50400000</v>
      </c>
      <c r="G8" s="21">
        <v>1.05</v>
      </c>
    </row>
    <row r="9" spans="1:7" x14ac:dyDescent="0.4">
      <c r="A9" s="20" t="s">
        <v>105</v>
      </c>
      <c r="B9" s="6">
        <v>150</v>
      </c>
      <c r="C9" s="6">
        <v>150</v>
      </c>
      <c r="D9" s="15">
        <v>45000000</v>
      </c>
      <c r="E9" s="16">
        <v>0.15</v>
      </c>
      <c r="F9" s="15">
        <v>38250000</v>
      </c>
      <c r="G9" s="21">
        <v>1</v>
      </c>
    </row>
    <row r="10" spans="1:7" ht="18" thickBot="1" x14ac:dyDescent="0.45">
      <c r="A10" s="22" t="s">
        <v>106</v>
      </c>
      <c r="B10" s="23">
        <v>1120</v>
      </c>
      <c r="C10" s="23">
        <v>1020</v>
      </c>
      <c r="D10" s="24">
        <v>226800000</v>
      </c>
      <c r="E10" s="26"/>
      <c r="F10" s="24">
        <v>191610000</v>
      </c>
      <c r="G10" s="2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3" t="s">
        <v>107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44" t="s">
        <v>108</v>
      </c>
      <c r="B3" s="44" t="s">
        <v>109</v>
      </c>
      <c r="C3" s="44"/>
      <c r="D3" s="44"/>
      <c r="E3" s="44"/>
      <c r="F3" s="44"/>
      <c r="G3" s="44"/>
      <c r="H3" s="44"/>
      <c r="I3" s="44"/>
      <c r="J3" s="44"/>
      <c r="K3" s="44"/>
    </row>
    <row r="4" spans="1:11" x14ac:dyDescent="0.4">
      <c r="A4" s="44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MOD(A$5,2)=0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15" workbookViewId="0">
      <selection activeCell="M14" sqref="M14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3" t="s">
        <v>111</v>
      </c>
      <c r="B1" s="43"/>
      <c r="C1" s="43"/>
      <c r="D1" s="43"/>
      <c r="E1" s="43"/>
      <c r="F1" s="43"/>
      <c r="G1" s="43"/>
      <c r="H1" s="43"/>
      <c r="I1" s="43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325</v>
      </c>
      <c r="B14" s="2" t="s">
        <v>326</v>
      </c>
    </row>
    <row r="15" spans="1:9" x14ac:dyDescent="0.4">
      <c r="A15" s="27" t="b">
        <f>F4&gt;=AVERAGE(F4:F12)</f>
        <v>1</v>
      </c>
      <c r="B15" s="2" t="s">
        <v>327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9" workbookViewId="0">
      <selection activeCell="F37" sqref="F37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HLOOKUP(G16&amp;RIGHT(H16,1),$G$26:$K$27,2,)*I16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HLOOKUP(G17&amp;RIGHT(H17,1),$G$26:$K$27,2,)*I17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45" t="s">
        <v>92</v>
      </c>
      <c r="B36" s="45"/>
      <c r="C36" s="45"/>
      <c r="D36" s="45"/>
    </row>
    <row r="37" spans="1:4" x14ac:dyDescent="0.4">
      <c r="A37" s="46">
        <f>ROUND(DSUM(A26:D34,4,B26:B27),-3)</f>
        <v>13574000</v>
      </c>
      <c r="B37" s="46"/>
      <c r="C37" s="46"/>
      <c r="D37" s="46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3" workbookViewId="0">
      <selection activeCell="K8" sqref="K8"/>
    </sheetView>
  </sheetViews>
  <sheetFormatPr defaultRowHeight="17.399999999999999" outlineLevelRow="3" x14ac:dyDescent="0.4"/>
  <sheetData>
    <row r="1" spans="1:9" ht="21" x14ac:dyDescent="0.4">
      <c r="A1" s="43" t="s">
        <v>127</v>
      </c>
      <c r="B1" s="43"/>
      <c r="C1" s="43"/>
      <c r="D1" s="43"/>
      <c r="E1" s="43"/>
      <c r="F1" s="43"/>
      <c r="G1" s="43"/>
      <c r="H1" s="43"/>
      <c r="I1" s="43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8" t="s">
        <v>303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8" t="s">
        <v>299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8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8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30" t="s">
        <v>305</v>
      </c>
      <c r="D17" s="2"/>
      <c r="E17" s="29"/>
      <c r="F17" s="29"/>
      <c r="G17" s="29">
        <f>SUBTOTAL(4,G12:G16)</f>
        <v>1050</v>
      </c>
      <c r="H17" s="2"/>
      <c r="I17" s="2"/>
    </row>
    <row r="18" spans="1:9" outlineLevel="1" x14ac:dyDescent="0.4">
      <c r="A18" s="2"/>
      <c r="B18" s="2"/>
      <c r="C18" s="30" t="s">
        <v>301</v>
      </c>
      <c r="D18" s="2"/>
      <c r="E18" s="29">
        <f>SUBTOTAL(9,E12:E16)</f>
        <v>3400</v>
      </c>
      <c r="F18" s="29">
        <f>SUBTOTAL(9,F12:F16)</f>
        <v>170</v>
      </c>
      <c r="G18" s="29"/>
      <c r="H18" s="2"/>
      <c r="I18" s="2"/>
    </row>
    <row r="19" spans="1:9" x14ac:dyDescent="0.4">
      <c r="A19" s="2"/>
      <c r="B19" s="2"/>
      <c r="C19" s="30" t="s">
        <v>306</v>
      </c>
      <c r="D19" s="2"/>
      <c r="E19" s="29"/>
      <c r="F19" s="29"/>
      <c r="G19" s="29">
        <f>SUBTOTAL(4,G4:G16)</f>
        <v>4800</v>
      </c>
      <c r="H19" s="2"/>
      <c r="I19" s="2"/>
    </row>
    <row r="20" spans="1:9" x14ac:dyDescent="0.4">
      <c r="A20" s="2"/>
      <c r="B20" s="2"/>
      <c r="C20" s="30" t="s">
        <v>302</v>
      </c>
      <c r="D20" s="2"/>
      <c r="E20" s="29">
        <f>SUBTOTAL(9,E4:E16)</f>
        <v>18800</v>
      </c>
      <c r="F20" s="29">
        <f>SUBTOTAL(9,F4:F16)</f>
        <v>910</v>
      </c>
      <c r="G20" s="29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61764-701F-4FCD-8CCC-68EAD6EEB6A6}">
  <dimension ref="A3:E13"/>
  <sheetViews>
    <sheetView workbookViewId="0">
      <selection activeCell="C7" sqref="C7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31" t="s">
        <v>309</v>
      </c>
      <c r="B3" s="31" t="s">
        <v>308</v>
      </c>
    </row>
    <row r="4" spans="1:5" x14ac:dyDescent="0.4">
      <c r="A4" s="31" t="s">
        <v>307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4">
      <c r="A5" s="32" t="s">
        <v>168</v>
      </c>
      <c r="B5" t="s">
        <v>310</v>
      </c>
      <c r="C5">
        <v>94</v>
      </c>
      <c r="D5" t="s">
        <v>310</v>
      </c>
      <c r="E5">
        <v>94</v>
      </c>
    </row>
    <row r="6" spans="1:5" x14ac:dyDescent="0.4">
      <c r="A6" s="32" t="s">
        <v>174</v>
      </c>
      <c r="B6" t="s">
        <v>310</v>
      </c>
      <c r="C6" t="s">
        <v>310</v>
      </c>
      <c r="D6">
        <v>89</v>
      </c>
      <c r="E6">
        <v>89</v>
      </c>
    </row>
    <row r="7" spans="1:5" x14ac:dyDescent="0.4">
      <c r="A7" s="32" t="s">
        <v>5</v>
      </c>
      <c r="B7" t="s">
        <v>310</v>
      </c>
      <c r="C7">
        <v>80</v>
      </c>
      <c r="D7" t="s">
        <v>310</v>
      </c>
      <c r="E7">
        <v>80</v>
      </c>
    </row>
    <row r="8" spans="1:5" x14ac:dyDescent="0.4">
      <c r="A8" s="32" t="s">
        <v>172</v>
      </c>
      <c r="B8" t="s">
        <v>310</v>
      </c>
      <c r="C8" t="s">
        <v>310</v>
      </c>
      <c r="D8">
        <v>70</v>
      </c>
      <c r="E8">
        <v>70</v>
      </c>
    </row>
    <row r="9" spans="1:5" x14ac:dyDescent="0.4">
      <c r="A9" s="32" t="s">
        <v>175</v>
      </c>
      <c r="B9">
        <v>93</v>
      </c>
      <c r="C9" t="s">
        <v>310</v>
      </c>
      <c r="D9" t="s">
        <v>310</v>
      </c>
      <c r="E9">
        <v>93</v>
      </c>
    </row>
    <row r="10" spans="1:5" x14ac:dyDescent="0.4">
      <c r="A10" s="32" t="s">
        <v>173</v>
      </c>
      <c r="B10">
        <v>81</v>
      </c>
      <c r="C10" t="s">
        <v>310</v>
      </c>
      <c r="D10" t="s">
        <v>310</v>
      </c>
      <c r="E10">
        <v>81</v>
      </c>
    </row>
    <row r="11" spans="1:5" x14ac:dyDescent="0.4">
      <c r="A11" s="32" t="s">
        <v>166</v>
      </c>
      <c r="B11" t="s">
        <v>310</v>
      </c>
      <c r="C11" t="s">
        <v>310</v>
      </c>
      <c r="D11">
        <v>92</v>
      </c>
      <c r="E11">
        <v>92</v>
      </c>
    </row>
    <row r="12" spans="1:5" x14ac:dyDescent="0.4">
      <c r="A12" s="32" t="s">
        <v>170</v>
      </c>
      <c r="B12">
        <v>92</v>
      </c>
      <c r="C12" t="s">
        <v>310</v>
      </c>
      <c r="D12" t="s">
        <v>310</v>
      </c>
      <c r="E12">
        <v>92</v>
      </c>
    </row>
    <row r="13" spans="1:5" x14ac:dyDescent="0.4">
      <c r="A13" s="32" t="s">
        <v>302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C6" sqref="C6"/>
    </sheetView>
  </sheetViews>
  <sheetFormatPr defaultRowHeight="17.399999999999999" x14ac:dyDescent="0.4"/>
  <sheetData>
    <row r="1" spans="1:7" ht="21" x14ac:dyDescent="0.4">
      <c r="A1" s="43" t="s">
        <v>159</v>
      </c>
      <c r="B1" s="43"/>
      <c r="C1" s="43"/>
      <c r="D1" s="43"/>
      <c r="E1" s="43"/>
      <c r="F1" s="43"/>
      <c r="G1" s="43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E11" sqref="E11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3" t="s">
        <v>176</v>
      </c>
      <c r="B1" s="43"/>
      <c r="C1" s="43"/>
      <c r="D1" s="43"/>
      <c r="E1" s="43"/>
      <c r="F1" s="43"/>
      <c r="G1" s="43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3060000</v>
      </c>
      <c r="E4" s="7">
        <f>C4+D4</f>
        <v>6460000</v>
      </c>
      <c r="F4" s="7">
        <f>E4*$G$16</f>
        <v>839800</v>
      </c>
      <c r="G4" s="7">
        <f>ROUND(E4-F4,-3)</f>
        <v>5620000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1800000</v>
      </c>
      <c r="E5" s="7">
        <f t="shared" ref="E5:E14" si="1">C5+D5</f>
        <v>3800000</v>
      </c>
      <c r="F5" s="7">
        <f t="shared" ref="F5:F14" si="2">E5*$G$16</f>
        <v>494000</v>
      </c>
      <c r="G5" s="7">
        <f t="shared" ref="G5:G14" si="3">ROUND(E5-F5,-3)</f>
        <v>3306000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2961000</v>
      </c>
      <c r="E6" s="7">
        <f t="shared" si="1"/>
        <v>6251000</v>
      </c>
      <c r="F6" s="7">
        <f t="shared" si="2"/>
        <v>812630</v>
      </c>
      <c r="G6" s="7">
        <f t="shared" si="3"/>
        <v>5438000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2376000</v>
      </c>
      <c r="E7" s="7">
        <f t="shared" si="1"/>
        <v>5016000</v>
      </c>
      <c r="F7" s="7">
        <f t="shared" si="2"/>
        <v>652080</v>
      </c>
      <c r="G7" s="7">
        <f t="shared" si="3"/>
        <v>4364000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1746000</v>
      </c>
      <c r="E8" s="7">
        <f t="shared" si="1"/>
        <v>3686000</v>
      </c>
      <c r="F8" s="7">
        <f t="shared" si="2"/>
        <v>479180</v>
      </c>
      <c r="G8" s="7">
        <f t="shared" si="3"/>
        <v>3207000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1323000</v>
      </c>
      <c r="E9" s="7">
        <f t="shared" si="1"/>
        <v>2793000</v>
      </c>
      <c r="F9" s="7">
        <f t="shared" si="2"/>
        <v>363090</v>
      </c>
      <c r="G9" s="7">
        <f t="shared" si="3"/>
        <v>2430000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2322000</v>
      </c>
      <c r="E10" s="7">
        <f t="shared" si="1"/>
        <v>4902000</v>
      </c>
      <c r="F10" s="7">
        <f t="shared" si="2"/>
        <v>637260</v>
      </c>
      <c r="G10" s="7">
        <f t="shared" si="3"/>
        <v>4265000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1260000</v>
      </c>
      <c r="E11" s="7">
        <f t="shared" si="1"/>
        <v>2660000</v>
      </c>
      <c r="F11" s="7">
        <f t="shared" si="2"/>
        <v>345800</v>
      </c>
      <c r="G11" s="7">
        <f t="shared" si="3"/>
        <v>2314000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1377000</v>
      </c>
      <c r="E12" s="7">
        <f t="shared" si="1"/>
        <v>2907000</v>
      </c>
      <c r="F12" s="7">
        <f t="shared" si="2"/>
        <v>377910</v>
      </c>
      <c r="G12" s="7">
        <f t="shared" si="3"/>
        <v>2529000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1782000</v>
      </c>
      <c r="E13" s="7">
        <f t="shared" si="1"/>
        <v>3762000</v>
      </c>
      <c r="F13" s="7">
        <f t="shared" si="2"/>
        <v>489060</v>
      </c>
      <c r="G13" s="7">
        <f t="shared" si="3"/>
        <v>3273000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1305000</v>
      </c>
      <c r="E14" s="7">
        <f t="shared" si="1"/>
        <v>2755000</v>
      </c>
      <c r="F14" s="7">
        <f t="shared" si="2"/>
        <v>358150</v>
      </c>
      <c r="G14" s="7">
        <f t="shared" si="3"/>
        <v>2397000</v>
      </c>
    </row>
    <row r="16" spans="1:7" x14ac:dyDescent="0.4">
      <c r="A16" s="6" t="s">
        <v>193</v>
      </c>
      <c r="B16" s="6" t="s">
        <v>194</v>
      </c>
      <c r="C16" s="13">
        <v>0.9</v>
      </c>
      <c r="E16" s="6" t="s">
        <v>195</v>
      </c>
      <c r="F16" s="6" t="s">
        <v>196</v>
      </c>
      <c r="G16" s="13">
        <v>0.13</v>
      </c>
    </row>
  </sheetData>
  <scenarios current="1" show="1" sqref="G4 G6">
    <scenario name="상여급/공제계비율인하" locked="1" count="2" user="박승민" comment="만든 사람 박승민 날짜 2024-12-27_x000a_수정한 사람 박승민 날짜 2024-12-27">
      <inputCells r="C16" val="0.7" numFmtId="9"/>
      <inputCells r="G16" val="0.11" numFmtId="9"/>
    </scenario>
    <scenario name="상여급/공제계비율인상" locked="1" count="2" user="박승민" comment="만든 사람 박승민 날짜 2024-12-27_x000a_수정한 사람 박승민 날짜 2024-12-27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박승민</cp:lastModifiedBy>
  <dcterms:created xsi:type="dcterms:W3CDTF">2023-04-27T08:01:32Z</dcterms:created>
  <dcterms:modified xsi:type="dcterms:W3CDTF">2024-12-27T12:06:00Z</dcterms:modified>
</cp:coreProperties>
</file>