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2027_컴활2급_실기_기본서\컴활2급실기\03 기본모의고사\"/>
    </mc:Choice>
  </mc:AlternateContent>
  <xr:revisionPtr revIDLastSave="0" documentId="13_ncr:1_{6FFD50F6-EFCA-43EA-BC16-0C08B47F1143}" xr6:coauthVersionLast="47" xr6:coauthVersionMax="47" xr10:uidLastSave="{00000000-0000-0000-0000-000000000000}"/>
  <bookViews>
    <workbookView xWindow="2543" yWindow="2543" windowWidth="16200" windowHeight="8294" activeTab="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시나리오 요약" sheetId="16" r:id="rId9"/>
    <sheet name="분석작업-3" sheetId="10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7" i="2" l="1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4" i="2" a="1"/>
  <c r="C4" i="2" s="1"/>
  <c r="C5" i="2" a="1"/>
  <c r="C5" i="2" s="1"/>
  <c r="C6" i="2" a="1"/>
  <c r="C6" i="2" s="1"/>
  <c r="C7" i="2" a="1"/>
  <c r="C7" i="2" s="1"/>
  <c r="C8" i="2" a="1"/>
  <c r="C8" i="2" s="1"/>
  <c r="C9" i="2" a="1"/>
  <c r="C9" i="2" s="1"/>
  <c r="C10" i="2" a="1"/>
  <c r="C10" i="2" s="1"/>
  <c r="C11" i="2" a="1"/>
  <c r="C11" i="2" s="1"/>
  <c r="C12" i="2" a="1"/>
  <c r="C12" i="2" s="1"/>
  <c r="C3" i="2" a="1"/>
  <c r="C3" i="2" s="1"/>
  <c r="G5" i="12"/>
  <c r="G6" i="12"/>
  <c r="G7" i="12"/>
  <c r="G8" i="12"/>
  <c r="G9" i="12"/>
  <c r="G4" i="12"/>
  <c r="G17" i="5"/>
  <c r="G10" i="5"/>
  <c r="G19" i="5" s="1"/>
  <c r="G6" i="5"/>
  <c r="F18" i="5"/>
  <c r="E18" i="5"/>
  <c r="F11" i="5"/>
  <c r="E11" i="5"/>
  <c r="F7" i="5"/>
  <c r="F20" i="5" s="1"/>
  <c r="E7" i="5"/>
  <c r="E20" i="5" s="1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 s="1"/>
  <c r="F6" i="10" s="1"/>
  <c r="D7" i="10"/>
  <c r="E7" i="10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 s="1"/>
  <c r="F11" i="10" s="1"/>
  <c r="D12" i="10"/>
  <c r="E12" i="10" s="1"/>
  <c r="F12" i="10" s="1"/>
  <c r="D13" i="10"/>
  <c r="E13" i="10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<sst xmlns="http://schemas.openxmlformats.org/spreadsheetml/2006/main" count="511" uniqueCount="325">
  <si>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</si>
  <si>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</si>
  <si>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</si>
  <si>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</si>
  <si>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</si>
  <si>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</si>
  <si>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</si>
  <si>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</si>
  <si>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</si>
  <si>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</si>
  <si>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</si>
  <si>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</si>
  <si>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</si>
  <si>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</si>
  <si>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</si>
  <si>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</si>
  <si>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</si>
  <si>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</si>
  <si>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</si>
  <si>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</si>
  <si>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</si>
  <si>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</si>
  <si>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</si>
  <si>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</si>
  <si>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</si>
  <si>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</si>
  <si>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</si>
  <si>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</si>
  <si>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</si>
  <si>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</si>
  <si>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</si>
  <si>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</si>
  <si>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</si>
  <si>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</si>
  <si>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</si>
  <si>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</si>
  <si>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</si>
  <si>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</si>
  <si>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</si>
  <si>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</si>
  <si>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</si>
  <si>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</si>
  <si>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</si>
  <si>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</si>
  <si>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</si>
  <si>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</si>
  <si>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</si>
  <si>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</si>
  <si>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</si>
  <si>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</si>
  <si>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</si>
  <si>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</si>
  <si>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</si>
  <si>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</si>
  <si>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</si>
  <si>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</si>
  <si>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</si>
  <si>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</si>
  <si>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</si>
  <si>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</si>
  <si>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</si>
  <si>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</si>
  <si>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</si>
  <si>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</si>
  <si>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</si>
  <si>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</si>
  <si>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</si>
  <si>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</si>
  <si>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</si>
  <si>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</si>
  <si>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</si>
  <si>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</si>
  <si>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</si>
  <si>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</si>
  <si>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</si>
  <si>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</si>
  <si>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</si>
  <si>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</si>
  <si>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</si>
  <si>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</si>
  <si>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</si>
  <si>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</si>
  <si>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</si>
  <si>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</si>
  <si>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</si>
  <si>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</si>
  <si>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</si>
  <si>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</si>
  <si>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</si>
  <si>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</si>
  <si>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</si>
  <si>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</si>
  <si>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</si>
  <si>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</si>
  <si>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</si>
  <si>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</si>
  <si>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</si>
  <si>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</si>
  <si>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</si>
  <si>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</si>
  <si>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</si>
  <si>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</si>
  <si>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</si>
  <si>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</si>
  <si>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</si>
  <si>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</si>
  <si>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</si>
  <si>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</si>
  <si>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</si>
  <si>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</si>
  <si>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</si>
  <si>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</si>
  <si>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</si>
  <si>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</si>
  <si>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</si>
  <si>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</si>
  <si>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</si>
  <si>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</si>
  <si>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</si>
  <si>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</si>
  <si>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</si>
  <si>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</si>
  <si>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</si>
  <si>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</si>
  <si>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</si>
  <si>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</si>
  <si>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</si>
  <si>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</si>
  <si>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</si>
  <si>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</si>
  <si>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</si>
  <si>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</si>
  <si>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</si>
  <si>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</si>
  <si>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</si>
  <si>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</si>
  <si>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</si>
  <si>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</si>
  <si>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</si>
  <si>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</si>
  <si>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</si>
  <si>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</si>
  <si>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</si>
  <si>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</si>
  <si>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</si>
  <si>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</si>
  <si>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</si>
  <si>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</si>
  <si>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</si>
  <si>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</si>
  <si>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</si>
  <si>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</si>
  <si>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</si>
  <si>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</si>
  <si>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</si>
  <si>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</si>
  <si>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</si>
  <si>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</si>
  <si>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</si>
  <si>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</si>
  <si>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</si>
  <si>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</si>
  <si>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</si>
  <si>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</si>
  <si>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</si>
  <si>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</si>
  <si>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</si>
  <si>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</si>
  <si>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</si>
  <si>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</si>
  <si>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</si>
  <si>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</si>
  <si>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</si>
  <si>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</si>
  <si>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</si>
  <si>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</si>
  <si>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</si>
  <si>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</si>
  <si>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</si>
  <si>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</si>
  <si>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</si>
  <si>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</si>
  <si>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</si>
  <si>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</si>
  <si>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</si>
  <si>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</si>
  <si>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</si>
  <si>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</si>
  <si>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</si>
  <si>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</si>
  <si>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</si>
  <si>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</si>
  <si>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</si>
  <si>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</si>
  <si>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</si>
  <si>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</si>
  <si>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</si>
  <si>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</si>
  <si>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</si>
  <si>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</si>
  <si>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</si>
  <si>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</si>
  <si>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</si>
  <si>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</si>
  <si>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</si>
  <si>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</si>
  <si>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</si>
  <si>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</si>
  <si>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</si>
  <si>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</si>
  <si>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</si>
  <si>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</si>
  <si>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</si>
  <si>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</si>
  <si>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</si>
  <si>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</si>
  <si>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</si>
  <si>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</si>
  <si>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</si>
  <si>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</si>
  <si>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</si>
  <si>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</si>
  <si>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</si>
  <si>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</si>
  <si>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</si>
  <si>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</si>
  <si>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</si>
  <si>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</si>
  <si>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</si>
  <si>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</si>
  <si>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</si>
  <si>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</si>
  <si>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</si>
  <si>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</si>
  <si>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</si>
  <si>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</si>
  <si>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</si>
  <si>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</si>
  <si>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</si>
  <si>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</si>
  <si>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</si>
  <si>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</si>
  <si>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</si>
  <si>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</si>
  <si>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</si>
  <si>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</si>
  <si>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</si>
  <si>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</si>
  <si>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</si>
  <si>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</si>
  <si>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</si>
  <si>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</si>
  <si>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</si>
  <si>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</si>
  <si>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</si>
  <si>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</si>
  <si>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</si>
  <si>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</si>
  <si>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</si>
  <si>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</si>
  <si>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</si>
  <si>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</si>
  <si>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</si>
  <si>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</si>
  <si>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</si>
  <si>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</si>
  <si>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</si>
  <si>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</si>
  <si>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</si>
  <si>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</si>
  <si>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</si>
  <si>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</si>
  <si>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</si>
  <si>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</si>
  <si>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</si>
  <si>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</si>
  <si>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</si>
  <si>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</si>
  <si>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</si>
  <si>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열 레이블</t>
  </si>
  <si>
    <t>합계 : 평점</t>
  </si>
  <si>
    <t>행 레이블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</si>
  <si>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</si>
  <si>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</si>
  <si>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</si>
  <si>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</si>
  <si>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</si>
  <si>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</si>
  <si>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ASUS 날짜 2026-11-03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</si>
  <si>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</si>
  <si>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</si>
  <si>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</si>
  <si>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</si>
  <si>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</si>
  <si>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</si>
  <si>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</si>
  <si>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상여급/공제계비율인상</t>
  </si>
  <si>
    <t>만든 사람 ASUS 날짜 2026-11-03
수정한 사람 ASUS 날짜 2026-11-03</t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</si>
  <si>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</si>
  <si>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</si>
  <si>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</si>
  <si>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</si>
  <si>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</si>
  <si>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</si>
  <si>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</si>
  <si>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</si>
  <si>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</si>
  <si>
    <t>H103</t>
  </si>
  <si>
    <t>S101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</si>
  <si>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</si>
  <si>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</si>
  <si>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</si>
  <si>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</si>
  <si>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</si>
  <si>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</si>
  <si>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</si>
  <si>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</si>
  <si>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</si>
  <si>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</si>
  <si>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</si>
  <si>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</si>
  <si>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</si>
  <si>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</si>
  <si>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</si>
  <si>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서울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</si>
</sst>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4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7" xfId="4" applyBorder="1" applyAlignment="1">
      <alignment horizontal="center" vertical="center"/>
    </xf>
    <xf numFmtId="0" fontId="2" fillId="3" borderId="8" xfId="4" applyBorder="1" applyAlignment="1">
      <alignment horizontal="center" vertical="center"/>
    </xf>
    <xf numFmtId="0" fontId="2" fillId="3" borderId="9" xfId="4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2" xfId="3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AFC-453D-93FD-6051318D14F2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AFC-453D-93FD-6051318D14F2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AFC-453D-93FD-6051318D1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alpha val="99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A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2894135" y="2209068"/>
          <a:ext cx="1450730" cy="432288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329.70108240741" createdVersion="7" refreshedVersion="7" minRefreshableVersion="3" recordCount="8" xr:uid="{EF829679-CE24-44B5-906E-7928C9321759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3B2874-AC4B-42A1-B112-726750E7DD8B}" name="피벗 테이블1" cacheId="0" applyNumberFormats="0" applyBorderFormats="0" applyFontFormats="0" applyPatternFormats="0" applyAlignmentFormats="0" applyWidthHeightFormats="1" dataCaption="값" missingCaption="#" updatedVersion="7" minRefreshableVersion="3" useAutoFormatting="1" itemPrintTitles="1" createdVersion="7" indent="0" outline="1" outlineData="1" multipleFieldFilters="0" chartFormat="1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F11" sqref="F11"/>
    </sheetView>
  </sheetViews>
  <sheetFormatPr defaultRowHeight="16.899999999999999" x14ac:dyDescent="0.6"/>
  <cols>
    <col min="3" max="3" width="14.25" bestFit="1" customWidth="1"/>
    <col min="5" max="5" width="10.5625" bestFit="1" customWidth="1"/>
    <col min="6" max="6" width="9.0625" bestFit="1" customWidth="1"/>
  </cols>
  <sheetData>
    <row r="1" spans="1:7" x14ac:dyDescent="0.6">
      <c r="A1" t="s">
        <v>0</v>
      </c>
    </row>
    <row r="3" spans="1:7" x14ac:dyDescent="0.6">
      <c r="A3" s="2" t="s">
        <v>298</v>
      </c>
      <c r="B3" s="2" t="s">
        <v>299</v>
      </c>
      <c r="C3" s="2" t="s">
        <v>300</v>
      </c>
      <c r="D3" s="2" t="s">
        <v>301</v>
      </c>
      <c r="E3" s="2" t="s">
        <v>302</v>
      </c>
      <c r="F3" s="2" t="s">
        <v>303</v>
      </c>
      <c r="G3" s="2" t="s">
        <v>304</v>
      </c>
    </row>
    <row r="4" spans="1:7" x14ac:dyDescent="0.6">
      <c r="A4" s="2" t="s">
        <v>305</v>
      </c>
      <c r="B4" s="2" t="s">
        <v>310</v>
      </c>
      <c r="C4" s="2" t="s">
        <v>316</v>
      </c>
      <c r="D4" s="2" t="s">
        <v>322</v>
      </c>
      <c r="E4" s="3">
        <v>42431</v>
      </c>
      <c r="F4" s="1">
        <v>430000</v>
      </c>
      <c r="G4" s="2">
        <v>570</v>
      </c>
    </row>
    <row r="5" spans="1:7" x14ac:dyDescent="0.6">
      <c r="A5" s="2" t="s">
        <v>306</v>
      </c>
      <c r="B5" s="2" t="s">
        <v>311</v>
      </c>
      <c r="C5" s="2" t="s">
        <v>317</v>
      </c>
      <c r="D5" s="2" t="s">
        <v>323</v>
      </c>
      <c r="E5" s="3">
        <v>42831</v>
      </c>
      <c r="F5" s="1">
        <v>230000</v>
      </c>
      <c r="G5" s="2">
        <v>450</v>
      </c>
    </row>
    <row r="6" spans="1:7" x14ac:dyDescent="0.6">
      <c r="A6" s="2" t="s">
        <v>307</v>
      </c>
      <c r="B6" s="2" t="s">
        <v>312</v>
      </c>
      <c r="C6" s="2" t="s">
        <v>318</v>
      </c>
      <c r="D6" s="2" t="s">
        <v>323</v>
      </c>
      <c r="E6" s="3">
        <v>42876</v>
      </c>
      <c r="F6" s="1">
        <v>275000</v>
      </c>
      <c r="G6" s="2">
        <v>450</v>
      </c>
    </row>
    <row r="7" spans="1:7" x14ac:dyDescent="0.6">
      <c r="A7" s="2" t="s">
        <v>308</v>
      </c>
      <c r="B7" s="2" t="s">
        <v>313</v>
      </c>
      <c r="C7" s="2" t="s">
        <v>319</v>
      </c>
      <c r="D7" s="2" t="s">
        <v>323</v>
      </c>
      <c r="E7" s="3">
        <v>43129</v>
      </c>
      <c r="F7" s="1">
        <v>326000</v>
      </c>
      <c r="G7" s="2">
        <v>380</v>
      </c>
    </row>
    <row r="8" spans="1:7" x14ac:dyDescent="0.6">
      <c r="A8" s="2" t="s">
        <v>7</v>
      </c>
      <c r="B8" s="2" t="s">
        <v>314</v>
      </c>
      <c r="C8" s="2" t="s">
        <v>320</v>
      </c>
      <c r="D8" s="2" t="s">
        <v>322</v>
      </c>
      <c r="E8" s="3">
        <v>43385</v>
      </c>
      <c r="F8" s="1">
        <v>125000</v>
      </c>
      <c r="G8" s="2">
        <v>120</v>
      </c>
    </row>
    <row r="9" spans="1:7" x14ac:dyDescent="0.6">
      <c r="A9" s="2" t="s">
        <v>309</v>
      </c>
      <c r="B9" s="2" t="s">
        <v>315</v>
      </c>
      <c r="C9" s="2" t="s">
        <v>321</v>
      </c>
      <c r="D9" s="2" t="s">
        <v>322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tabSelected="1" zoomScale="70" zoomScaleNormal="70" workbookViewId="0">
      <selection activeCell="C7" sqref="C7"/>
    </sheetView>
  </sheetViews>
  <sheetFormatPr defaultRowHeight="16.899999999999999" x14ac:dyDescent="0.6"/>
  <cols>
    <col min="4" max="4" width="12.75" bestFit="1" customWidth="1"/>
    <col min="6" max="6" width="12.75" bestFit="1" customWidth="1"/>
  </cols>
  <sheetData>
    <row r="1" spans="1:7" ht="25.05" customHeight="1" thickBot="1" x14ac:dyDescent="0.65">
      <c r="A1" s="53" t="s">
        <v>93</v>
      </c>
      <c r="B1" s="53"/>
      <c r="C1" s="53"/>
      <c r="D1" s="53"/>
      <c r="E1" s="53"/>
      <c r="F1" s="53"/>
      <c r="G1" s="53"/>
    </row>
    <row r="2" spans="1:7" ht="17.649999999999999" thickTop="1" thickBot="1" x14ac:dyDescent="0.65"/>
    <row r="3" spans="1:7" x14ac:dyDescent="0.6">
      <c r="A3" s="43" t="s">
        <v>94</v>
      </c>
      <c r="B3" s="44" t="s">
        <v>95</v>
      </c>
      <c r="C3" s="44" t="s">
        <v>96</v>
      </c>
      <c r="D3" s="44" t="s">
        <v>97</v>
      </c>
      <c r="E3" s="44" t="s">
        <v>98</v>
      </c>
      <c r="F3" s="44" t="s">
        <v>99</v>
      </c>
      <c r="G3" s="45" t="s">
        <v>100</v>
      </c>
    </row>
    <row r="4" spans="1:7" x14ac:dyDescent="0.6">
      <c r="A4" s="46" t="s">
        <v>324</v>
      </c>
      <c r="B4" s="14">
        <v>200</v>
      </c>
      <c r="C4" s="14">
        <v>220</v>
      </c>
      <c r="D4" s="41">
        <v>26400000</v>
      </c>
      <c r="E4" s="42">
        <v>0.1</v>
      </c>
      <c r="F4" s="41">
        <v>23760000</v>
      </c>
      <c r="G4" s="47">
        <v>1.1000000000000001</v>
      </c>
    </row>
    <row r="5" spans="1:7" x14ac:dyDescent="0.6">
      <c r="A5" s="46" t="s">
        <v>64</v>
      </c>
      <c r="B5" s="14">
        <v>150</v>
      </c>
      <c r="C5" s="14">
        <v>120</v>
      </c>
      <c r="D5" s="41">
        <v>14400000</v>
      </c>
      <c r="E5" s="42">
        <v>0</v>
      </c>
      <c r="F5" s="41">
        <v>14400000</v>
      </c>
      <c r="G5" s="47">
        <v>0.8</v>
      </c>
    </row>
    <row r="6" spans="1:7" x14ac:dyDescent="0.6">
      <c r="A6" s="46" t="s">
        <v>101</v>
      </c>
      <c r="B6" s="14">
        <v>120</v>
      </c>
      <c r="C6" s="14">
        <v>100</v>
      </c>
      <c r="D6" s="41">
        <v>12000000</v>
      </c>
      <c r="E6" s="42">
        <v>0</v>
      </c>
      <c r="F6" s="41">
        <v>12000000</v>
      </c>
      <c r="G6" s="47">
        <v>0.83</v>
      </c>
    </row>
    <row r="7" spans="1:7" x14ac:dyDescent="0.6">
      <c r="A7" s="46" t="s">
        <v>102</v>
      </c>
      <c r="B7" s="14">
        <v>300</v>
      </c>
      <c r="C7" s="14">
        <v>220</v>
      </c>
      <c r="D7" s="41">
        <v>66000000</v>
      </c>
      <c r="E7" s="42">
        <v>0.2</v>
      </c>
      <c r="F7" s="41">
        <v>52800000</v>
      </c>
      <c r="G7" s="47">
        <v>0.73</v>
      </c>
    </row>
    <row r="8" spans="1:7" x14ac:dyDescent="0.6">
      <c r="A8" s="46" t="s">
        <v>103</v>
      </c>
      <c r="B8" s="14">
        <v>200</v>
      </c>
      <c r="C8" s="14">
        <v>210</v>
      </c>
      <c r="D8" s="41">
        <v>63000000</v>
      </c>
      <c r="E8" s="42">
        <v>0.2</v>
      </c>
      <c r="F8" s="41">
        <v>50400000</v>
      </c>
      <c r="G8" s="47">
        <v>1.05</v>
      </c>
    </row>
    <row r="9" spans="1:7" x14ac:dyDescent="0.6">
      <c r="A9" s="46" t="s">
        <v>104</v>
      </c>
      <c r="B9" s="14">
        <v>150</v>
      </c>
      <c r="C9" s="14">
        <v>150</v>
      </c>
      <c r="D9" s="41">
        <v>45000000</v>
      </c>
      <c r="E9" s="42">
        <v>0.15</v>
      </c>
      <c r="F9" s="41">
        <v>38250000</v>
      </c>
      <c r="G9" s="47">
        <v>1</v>
      </c>
    </row>
    <row r="10" spans="1:7" ht="17.25" thickBot="1" x14ac:dyDescent="0.65">
      <c r="A10" s="48" t="s">
        <v>105</v>
      </c>
      <c r="B10" s="49">
        <v>1120</v>
      </c>
      <c r="C10" s="49">
        <v>1020</v>
      </c>
      <c r="D10" s="50">
        <v>226800000</v>
      </c>
      <c r="E10" s="51"/>
      <c r="F10" s="50">
        <v>191610000</v>
      </c>
      <c r="G10" s="52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M8" sqref="M8"/>
    </sheetView>
  </sheetViews>
  <sheetFormatPr defaultRowHeight="16.899999999999999" x14ac:dyDescent="0.6"/>
  <cols>
    <col min="2" max="11" width="5.5625" customWidth="1"/>
  </cols>
  <sheetData>
    <row r="1" spans="1:11" ht="20.65" x14ac:dyDescent="0.6">
      <c r="A1" s="54" t="s">
        <v>106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6.5" customHeight="1" x14ac:dyDescent="0.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6">
      <c r="A3" s="55" t="s">
        <v>107</v>
      </c>
      <c r="B3" s="55" t="s">
        <v>108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x14ac:dyDescent="0.6">
      <c r="A4" s="5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6">
      <c r="A5" s="6">
        <v>7570</v>
      </c>
      <c r="B5" s="6" t="s">
        <v>109</v>
      </c>
      <c r="C5" s="6"/>
      <c r="D5" s="6" t="s">
        <v>109</v>
      </c>
      <c r="E5" s="6"/>
      <c r="F5" s="6" t="s">
        <v>109</v>
      </c>
      <c r="G5" s="6"/>
      <c r="H5" s="6" t="s">
        <v>109</v>
      </c>
      <c r="I5" s="6"/>
      <c r="J5" s="6" t="s">
        <v>109</v>
      </c>
      <c r="K5" s="6"/>
    </row>
    <row r="6" spans="1:11" x14ac:dyDescent="0.6">
      <c r="A6" s="6">
        <v>4889</v>
      </c>
      <c r="B6" s="6"/>
      <c r="C6" s="6" t="s">
        <v>109</v>
      </c>
      <c r="D6" s="6"/>
      <c r="E6" s="6" t="s">
        <v>109</v>
      </c>
      <c r="F6" s="6"/>
      <c r="G6" s="6" t="s">
        <v>109</v>
      </c>
      <c r="H6" s="6"/>
      <c r="I6" s="6" t="s">
        <v>109</v>
      </c>
      <c r="J6" s="6"/>
      <c r="K6" s="6" t="s">
        <v>109</v>
      </c>
    </row>
    <row r="7" spans="1:11" x14ac:dyDescent="0.6">
      <c r="A7" s="6">
        <v>5076</v>
      </c>
      <c r="B7" s="6" t="s">
        <v>109</v>
      </c>
      <c r="C7" s="6"/>
      <c r="D7" s="6" t="s">
        <v>109</v>
      </c>
      <c r="E7" s="6"/>
      <c r="F7" s="6" t="s">
        <v>109</v>
      </c>
      <c r="G7" s="6"/>
      <c r="H7" s="6" t="s">
        <v>109</v>
      </c>
      <c r="I7" s="6"/>
      <c r="J7" s="6" t="s">
        <v>109</v>
      </c>
      <c r="K7" s="6"/>
    </row>
    <row r="8" spans="1:11" x14ac:dyDescent="0.6">
      <c r="A8" s="6">
        <v>7257</v>
      </c>
      <c r="B8" s="6"/>
      <c r="C8" s="6" t="s">
        <v>109</v>
      </c>
      <c r="D8" s="6"/>
      <c r="E8" s="6" t="s">
        <v>109</v>
      </c>
      <c r="F8" s="6"/>
      <c r="G8" s="6" t="s">
        <v>109</v>
      </c>
      <c r="H8" s="6"/>
      <c r="I8" s="6" t="s">
        <v>109</v>
      </c>
      <c r="J8" s="6"/>
      <c r="K8" s="6" t="s">
        <v>109</v>
      </c>
    </row>
    <row r="9" spans="1:11" x14ac:dyDescent="0.6">
      <c r="A9" s="6">
        <v>9033</v>
      </c>
      <c r="B9" s="6"/>
      <c r="C9" s="6" t="s">
        <v>109</v>
      </c>
      <c r="D9" s="6"/>
      <c r="E9" s="6" t="s">
        <v>109</v>
      </c>
      <c r="F9" s="6"/>
      <c r="G9" s="6" t="s">
        <v>109</v>
      </c>
      <c r="H9" s="6"/>
      <c r="I9" s="6" t="s">
        <v>109</v>
      </c>
      <c r="J9" s="6"/>
      <c r="K9" s="6" t="s">
        <v>109</v>
      </c>
    </row>
    <row r="10" spans="1:11" x14ac:dyDescent="0.6">
      <c r="A10" s="6">
        <v>5574</v>
      </c>
      <c r="B10" s="6" t="s">
        <v>109</v>
      </c>
      <c r="C10" s="6"/>
      <c r="D10" s="6" t="s">
        <v>109</v>
      </c>
      <c r="E10" s="6"/>
      <c r="F10" s="6" t="s">
        <v>109</v>
      </c>
      <c r="G10" s="6"/>
      <c r="H10" s="6" t="s">
        <v>109</v>
      </c>
      <c r="I10" s="6"/>
      <c r="J10" s="6" t="s">
        <v>109</v>
      </c>
      <c r="K10" s="6"/>
    </row>
    <row r="11" spans="1:11" x14ac:dyDescent="0.6">
      <c r="A11" s="6">
        <v>9452</v>
      </c>
      <c r="B11" s="6" t="s">
        <v>109</v>
      </c>
      <c r="C11" s="6"/>
      <c r="D11" s="6" t="s">
        <v>109</v>
      </c>
      <c r="E11" s="6"/>
      <c r="F11" s="6" t="s">
        <v>109</v>
      </c>
      <c r="G11" s="6"/>
      <c r="H11" s="6" t="s">
        <v>109</v>
      </c>
      <c r="I11" s="6"/>
      <c r="J11" s="6" t="s">
        <v>109</v>
      </c>
      <c r="K11" s="6"/>
    </row>
    <row r="12" spans="1:11" x14ac:dyDescent="0.6">
      <c r="A12" s="6">
        <v>5005</v>
      </c>
      <c r="B12" s="6"/>
      <c r="C12" s="6" t="s">
        <v>109</v>
      </c>
      <c r="D12" s="6"/>
      <c r="E12" s="6" t="s">
        <v>109</v>
      </c>
      <c r="F12" s="6"/>
      <c r="G12" s="6" t="s">
        <v>109</v>
      </c>
      <c r="H12" s="6"/>
      <c r="I12" s="6" t="s">
        <v>109</v>
      </c>
      <c r="J12" s="6"/>
      <c r="K12" s="6" t="s">
        <v>109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sheetPr filterMode="1"/>
  <dimension ref="A1:I12"/>
  <sheetViews>
    <sheetView workbookViewId="0">
      <selection activeCell="F3" sqref="F3"/>
    </sheetView>
  </sheetViews>
  <sheetFormatPr defaultRowHeight="16.899999999999999" x14ac:dyDescent="0.6"/>
  <cols>
    <col min="3" max="4" width="8.5" bestFit="1" customWidth="1"/>
    <col min="5" max="5" width="10.5625" bestFit="1" customWidth="1"/>
    <col min="6" max="6" width="8.6875" customWidth="1"/>
    <col min="7" max="7" width="10.5625" bestFit="1" customWidth="1"/>
    <col min="8" max="8" width="8.6875" customWidth="1"/>
    <col min="9" max="9" width="9.0625" bestFit="1" customWidth="1"/>
  </cols>
  <sheetData>
    <row r="1" spans="1:9" ht="20.65" x14ac:dyDescent="0.6">
      <c r="A1" s="54" t="s">
        <v>110</v>
      </c>
      <c r="B1" s="54"/>
      <c r="C1" s="54"/>
      <c r="D1" s="54"/>
      <c r="E1" s="54"/>
      <c r="F1" s="54"/>
      <c r="G1" s="54"/>
      <c r="H1" s="54"/>
      <c r="I1" s="54"/>
    </row>
    <row r="3" spans="1:9" x14ac:dyDescent="0.6">
      <c r="A3" s="6" t="s">
        <v>111</v>
      </c>
      <c r="B3" s="6" t="s">
        <v>112</v>
      </c>
      <c r="C3" s="6" t="s">
        <v>113</v>
      </c>
      <c r="D3" s="6" t="s">
        <v>114</v>
      </c>
      <c r="E3" s="6" t="s">
        <v>115</v>
      </c>
      <c r="F3" s="6" t="s">
        <v>116</v>
      </c>
      <c r="G3" s="6" t="s">
        <v>117</v>
      </c>
      <c r="H3" s="6" t="s">
        <v>118</v>
      </c>
      <c r="I3" s="6" t="s">
        <v>119</v>
      </c>
    </row>
    <row r="4" spans="1:9" hidden="1" x14ac:dyDescent="0.6">
      <c r="A4" s="6" t="s">
        <v>120</v>
      </c>
      <c r="B4" s="6" t="s">
        <v>121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hidden="1" x14ac:dyDescent="0.6">
      <c r="A5" s="6" t="s">
        <v>122</v>
      </c>
      <c r="B5" s="6" t="s">
        <v>121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hidden="1" x14ac:dyDescent="0.6">
      <c r="A6" s="6" t="s">
        <v>123</v>
      </c>
      <c r="B6" s="6" t="s">
        <v>121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hidden="1" x14ac:dyDescent="0.6">
      <c r="A7" s="6" t="s">
        <v>120</v>
      </c>
      <c r="B7" s="6" t="s">
        <v>124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hidden="1" x14ac:dyDescent="0.6">
      <c r="A8" s="6" t="s">
        <v>122</v>
      </c>
      <c r="B8" s="6" t="s">
        <v>124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hidden="1" x14ac:dyDescent="0.6">
      <c r="A9" s="6" t="s">
        <v>123</v>
      </c>
      <c r="B9" s="6" t="s">
        <v>124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hidden="1" x14ac:dyDescent="0.6">
      <c r="A10" s="6" t="s">
        <v>120</v>
      </c>
      <c r="B10" s="6" t="s">
        <v>125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hidden="1" x14ac:dyDescent="0.6">
      <c r="A11" s="6" t="s">
        <v>122</v>
      </c>
      <c r="B11" s="6" t="s">
        <v>125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hidden="1" x14ac:dyDescent="0.6">
      <c r="A12" s="6" t="s">
        <v>123</v>
      </c>
      <c r="B12" s="6" t="s">
        <v>125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autoFilter ref="A3:I12" xr:uid="{EE7E1D4F-3A05-41F8-971C-2FCCB48DF537}">
    <filterColumn colId="5">
      <customFilters>
        <customFilter operator="greaterThanOrEqual" val="AVERAGE(F4:F12)"/>
      </customFilters>
    </filterColumn>
  </autoFilter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16" zoomScale="85" zoomScaleNormal="85" workbookViewId="0">
      <selection activeCell="A38" sqref="A38"/>
    </sheetView>
  </sheetViews>
  <sheetFormatPr defaultRowHeight="16.899999999999999" x14ac:dyDescent="0.6"/>
  <cols>
    <col min="3" max="3" width="10.0625" bestFit="1" customWidth="1"/>
    <col min="4" max="4" width="11.0625" bestFit="1" customWidth="1"/>
    <col min="5" max="5" width="8.8125" bestFit="1" customWidth="1"/>
    <col min="7" max="7" width="8.6875" customWidth="1"/>
    <col min="8" max="8" width="10.75" bestFit="1" customWidth="1"/>
    <col min="9" max="10" width="9.5" bestFit="1" customWidth="1"/>
  </cols>
  <sheetData>
    <row r="1" spans="1:10" x14ac:dyDescent="0.6">
      <c r="A1" s="4" t="s">
        <v>8</v>
      </c>
      <c r="B1" s="5" t="s">
        <v>9</v>
      </c>
      <c r="G1" s="4" t="s">
        <v>31</v>
      </c>
      <c r="H1" s="5" t="s">
        <v>247</v>
      </c>
    </row>
    <row r="2" spans="1:10" x14ac:dyDescent="0.6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246</v>
      </c>
      <c r="H2" s="6" t="s">
        <v>244</v>
      </c>
      <c r="I2" s="8" t="s">
        <v>245</v>
      </c>
    </row>
    <row r="3" spans="1:10" x14ac:dyDescent="0.6">
      <c r="A3" s="6" t="s">
        <v>15</v>
      </c>
      <c r="B3" s="6" t="s">
        <v>16</v>
      </c>
      <c r="C3" s="6" t="str" cm="1">
        <f t="array" ref="C3">_xlfn.IFS( MID(A3, 3, 1)=1, "개발", MID(A3,3,1)=2, "홍보", MID(A3,3,1)&gt;=3, "무역")</f>
        <v>무역</v>
      </c>
      <c r="D3" s="7">
        <v>700</v>
      </c>
      <c r="E3" s="7">
        <v>600</v>
      </c>
      <c r="G3" s="6" t="s">
        <v>248</v>
      </c>
      <c r="H3" s="10">
        <v>46177</v>
      </c>
      <c r="I3" s="6" t="str">
        <f>IF(MOD(DAY(H3),5)=0,"야간", "주간")</f>
        <v>주간</v>
      </c>
    </row>
    <row r="4" spans="1:10" x14ac:dyDescent="0.6">
      <c r="A4" s="6" t="s">
        <v>17</v>
      </c>
      <c r="B4" s="6" t="s">
        <v>18</v>
      </c>
      <c r="C4" s="14" t="str" cm="1">
        <f t="array" ref="C4">_xlfn.IFS( MID(A4, 3, 1)=1, "개발", MID(A4,3,1)=2, "홍보", MID(A4,3,1)&gt;=3, "무역")</f>
        <v>무역</v>
      </c>
      <c r="D4" s="7">
        <v>650</v>
      </c>
      <c r="E4" s="7">
        <v>900</v>
      </c>
      <c r="G4" s="6" t="s">
        <v>249</v>
      </c>
      <c r="H4" s="10">
        <v>46178</v>
      </c>
      <c r="I4" s="14" t="str">
        <f t="shared" ref="I4:I12" si="0">IF(MOD(DAY(H4),5)=0,"야간", "주간")</f>
        <v>야간</v>
      </c>
    </row>
    <row r="5" spans="1:10" x14ac:dyDescent="0.6">
      <c r="A5" s="6" t="s">
        <v>19</v>
      </c>
      <c r="B5" s="6" t="s">
        <v>20</v>
      </c>
      <c r="C5" s="14" t="str" cm="1">
        <f t="array" ref="C5">_xlfn.IFS( MID(A5, 3, 1)=1, "개발", MID(A5,3,1)=2, "홍보", MID(A5,3,1)&gt;=3, "무역")</f>
        <v>무역</v>
      </c>
      <c r="D5" s="7">
        <v>560</v>
      </c>
      <c r="E5" s="7">
        <v>550</v>
      </c>
      <c r="G5" s="6" t="s">
        <v>250</v>
      </c>
      <c r="H5" s="10">
        <v>46179</v>
      </c>
      <c r="I5" s="14" t="str">
        <f t="shared" si="0"/>
        <v>주간</v>
      </c>
    </row>
    <row r="6" spans="1:10" x14ac:dyDescent="0.6">
      <c r="A6" s="6" t="s">
        <v>270</v>
      </c>
      <c r="B6" s="6" t="s">
        <v>21</v>
      </c>
      <c r="C6" s="14" t="str" cm="1">
        <f t="array" ref="C6">_xlfn.IFS( MID(A6, 3, 1)=1, "개발", MID(A6,3,1)=2, "홍보", MID(A6,3,1)&gt;=3, "무역")</f>
        <v>무역</v>
      </c>
      <c r="D6" s="7">
        <v>430</v>
      </c>
      <c r="E6" s="7">
        <v>600</v>
      </c>
      <c r="G6" s="6" t="s">
        <v>251</v>
      </c>
      <c r="H6" s="10">
        <v>46183</v>
      </c>
      <c r="I6" s="14" t="str">
        <f t="shared" si="0"/>
        <v>야간</v>
      </c>
    </row>
    <row r="7" spans="1:10" x14ac:dyDescent="0.6">
      <c r="A7" s="6" t="s">
        <v>267</v>
      </c>
      <c r="B7" s="6" t="s">
        <v>22</v>
      </c>
      <c r="C7" s="14" t="str" cm="1">
        <f t="array" ref="C7">_xlfn.IFS( MID(A7, 3, 1)=1, "개발", MID(A7,3,1)=2, "홍보", MID(A7,3,1)&gt;=3, "무역")</f>
        <v>무역</v>
      </c>
      <c r="D7" s="7">
        <v>1260</v>
      </c>
      <c r="E7" s="7">
        <v>1250</v>
      </c>
      <c r="G7" s="6" t="s">
        <v>252</v>
      </c>
      <c r="H7" s="10">
        <v>46186</v>
      </c>
      <c r="I7" s="14" t="str">
        <f t="shared" si="0"/>
        <v>주간</v>
      </c>
    </row>
    <row r="8" spans="1:10" x14ac:dyDescent="0.6">
      <c r="A8" s="6" t="s">
        <v>23</v>
      </c>
      <c r="B8" s="6" t="s">
        <v>24</v>
      </c>
      <c r="C8" s="14" t="str" cm="1">
        <f t="array" ref="C8">_xlfn.IFS( MID(A8, 3, 1)=1, "개발", MID(A8,3,1)=2, "홍보", MID(A8,3,1)&gt;=3, "무역")</f>
        <v>무역</v>
      </c>
      <c r="D8" s="7">
        <v>980</v>
      </c>
      <c r="E8" s="7">
        <v>1000</v>
      </c>
      <c r="G8" s="6" t="s">
        <v>253</v>
      </c>
      <c r="H8" s="10">
        <v>46187</v>
      </c>
      <c r="I8" s="14" t="str">
        <f t="shared" si="0"/>
        <v>주간</v>
      </c>
    </row>
    <row r="9" spans="1:10" x14ac:dyDescent="0.6">
      <c r="A9" s="6" t="s">
        <v>25</v>
      </c>
      <c r="B9" s="6" t="s">
        <v>26</v>
      </c>
      <c r="C9" s="14" t="str" cm="1">
        <f t="array" ref="C9">_xlfn.IFS( MID(A9, 3, 1)=1, "개발", MID(A9,3,1)=2, "홍보", MID(A9,3,1)&gt;=3, "무역")</f>
        <v>무역</v>
      </c>
      <c r="D9" s="7">
        <v>850</v>
      </c>
      <c r="E9" s="7">
        <v>550</v>
      </c>
      <c r="G9" s="6" t="s">
        <v>254</v>
      </c>
      <c r="H9" s="10">
        <v>46188</v>
      </c>
      <c r="I9" s="14" t="str">
        <f t="shared" si="0"/>
        <v>야간</v>
      </c>
    </row>
    <row r="10" spans="1:10" x14ac:dyDescent="0.6">
      <c r="A10" s="6" t="s">
        <v>27</v>
      </c>
      <c r="B10" s="6" t="s">
        <v>28</v>
      </c>
      <c r="C10" s="14" t="str" cm="1">
        <f t="array" ref="C10">_xlfn.IFS( MID(A10, 3, 1)=1, "개발", MID(A10,3,1)=2, "홍보", MID(A10,3,1)&gt;=3, "무역")</f>
        <v>무역</v>
      </c>
      <c r="D10" s="7">
        <v>800</v>
      </c>
      <c r="E10" s="7">
        <v>1000</v>
      </c>
      <c r="G10" s="6" t="s">
        <v>255</v>
      </c>
      <c r="H10" s="10">
        <v>46190</v>
      </c>
      <c r="I10" s="14" t="str">
        <f t="shared" si="0"/>
        <v>주간</v>
      </c>
    </row>
    <row r="11" spans="1:10" x14ac:dyDescent="0.6">
      <c r="A11" s="6" t="s">
        <v>269</v>
      </c>
      <c r="B11" s="6" t="s">
        <v>29</v>
      </c>
      <c r="C11" s="14" t="str" cm="1">
        <f t="array" ref="C11">_xlfn.IFS( MID(A11, 3, 1)=1, "개발", MID(A11,3,1)=2, "홍보", MID(A11,3,1)&gt;=3, "무역")</f>
        <v>무역</v>
      </c>
      <c r="D11" s="7">
        <v>600</v>
      </c>
      <c r="E11" s="7">
        <v>800</v>
      </c>
      <c r="G11" s="6" t="s">
        <v>256</v>
      </c>
      <c r="H11" s="10">
        <v>46193</v>
      </c>
      <c r="I11" s="14" t="str">
        <f t="shared" si="0"/>
        <v>야간</v>
      </c>
    </row>
    <row r="12" spans="1:10" x14ac:dyDescent="0.6">
      <c r="A12" s="6" t="s">
        <v>268</v>
      </c>
      <c r="B12" s="6" t="s">
        <v>30</v>
      </c>
      <c r="C12" s="14" t="str" cm="1">
        <f t="array" ref="C12">_xlfn.IFS( MID(A12, 3, 1)=1, "개발", MID(A12,3,1)=2, "홍보", MID(A12,3,1)&gt;=3, "무역")</f>
        <v>무역</v>
      </c>
      <c r="D12" s="7">
        <v>700</v>
      </c>
      <c r="E12" s="7">
        <v>900</v>
      </c>
      <c r="G12" s="6" t="s">
        <v>257</v>
      </c>
      <c r="H12" s="10">
        <v>46194</v>
      </c>
      <c r="I12" s="14" t="str">
        <f t="shared" si="0"/>
        <v>주간</v>
      </c>
    </row>
    <row r="14" spans="1:10" x14ac:dyDescent="0.6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6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6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 LEFT(C16,3))&amp;YEAR(D16)</f>
        <v>Glo2015</v>
      </c>
      <c r="G16" s="6" t="s">
        <v>61</v>
      </c>
      <c r="H16" s="6" t="s">
        <v>62</v>
      </c>
      <c r="I16" s="6">
        <v>100</v>
      </c>
      <c r="J16" s="7">
        <f>I16*HLOOKUP(G16&amp;RIGHT(H16),$G$26:$K$27, 2,)</f>
        <v>960000</v>
      </c>
    </row>
    <row r="17" spans="1:11" x14ac:dyDescent="0.6">
      <c r="A17" s="6" t="s">
        <v>41</v>
      </c>
      <c r="B17" s="6" t="s">
        <v>3</v>
      </c>
      <c r="C17" s="6" t="s">
        <v>42</v>
      </c>
      <c r="D17" s="10">
        <v>44814</v>
      </c>
      <c r="E17" s="14" t="str">
        <f t="shared" ref="E17:E23" si="1">PROPER( LEFT(C17,3))&amp;YEAR(D17)</f>
        <v>Bel2022</v>
      </c>
      <c r="G17" s="6" t="s">
        <v>61</v>
      </c>
      <c r="H17" s="6" t="s">
        <v>63</v>
      </c>
      <c r="I17" s="6">
        <v>80</v>
      </c>
      <c r="J17" s="15">
        <f t="shared" ref="J17:J23" si="2">I17*HLOOKUP(G17&amp;RIGHT(H17),$G$26:$K$27, 2,)</f>
        <v>760000</v>
      </c>
    </row>
    <row r="18" spans="1:11" x14ac:dyDescent="0.6">
      <c r="A18" s="6" t="s">
        <v>43</v>
      </c>
      <c r="B18" s="6" t="s">
        <v>3</v>
      </c>
      <c r="C18" s="6" t="s">
        <v>44</v>
      </c>
      <c r="D18" s="10">
        <v>44003</v>
      </c>
      <c r="E18" s="14" t="str">
        <f t="shared" si="1"/>
        <v>And2020</v>
      </c>
      <c r="G18" s="6" t="s">
        <v>64</v>
      </c>
      <c r="H18" s="6" t="s">
        <v>63</v>
      </c>
      <c r="I18" s="6">
        <v>100</v>
      </c>
      <c r="J18" s="15">
        <f t="shared" si="2"/>
        <v>860000</v>
      </c>
    </row>
    <row r="19" spans="1:11" x14ac:dyDescent="0.6">
      <c r="A19" s="6" t="s">
        <v>45</v>
      </c>
      <c r="B19" s="6" t="s">
        <v>3</v>
      </c>
      <c r="C19" s="6" t="s">
        <v>46</v>
      </c>
      <c r="D19" s="10">
        <v>44320</v>
      </c>
      <c r="E19" s="14" t="str">
        <f t="shared" si="1"/>
        <v>Chr2021</v>
      </c>
      <c r="G19" s="6" t="s">
        <v>64</v>
      </c>
      <c r="H19" s="6" t="s">
        <v>62</v>
      </c>
      <c r="I19" s="6">
        <v>90</v>
      </c>
      <c r="J19" s="15">
        <f t="shared" si="2"/>
        <v>792000</v>
      </c>
    </row>
    <row r="20" spans="1:11" x14ac:dyDescent="0.6">
      <c r="A20" s="6" t="s">
        <v>47</v>
      </c>
      <c r="B20" s="6" t="s">
        <v>4</v>
      </c>
      <c r="C20" s="6" t="s">
        <v>48</v>
      </c>
      <c r="D20" s="10">
        <v>42955</v>
      </c>
      <c r="E20" s="14" t="str">
        <f t="shared" si="1"/>
        <v>Whi2017</v>
      </c>
      <c r="G20" s="6" t="s">
        <v>64</v>
      </c>
      <c r="H20" s="6" t="s">
        <v>63</v>
      </c>
      <c r="I20" s="6">
        <v>100</v>
      </c>
      <c r="J20" s="15">
        <f t="shared" si="2"/>
        <v>860000</v>
      </c>
    </row>
    <row r="21" spans="1:11" x14ac:dyDescent="0.6">
      <c r="A21" s="6" t="s">
        <v>49</v>
      </c>
      <c r="B21" s="6" t="s">
        <v>4</v>
      </c>
      <c r="C21" s="6" t="s">
        <v>50</v>
      </c>
      <c r="D21" s="10">
        <v>43435</v>
      </c>
      <c r="E21" s="14" t="str">
        <f t="shared" si="1"/>
        <v>Sha2018</v>
      </c>
      <c r="G21" s="6" t="s">
        <v>61</v>
      </c>
      <c r="H21" s="6" t="s">
        <v>62</v>
      </c>
      <c r="I21" s="6">
        <v>80</v>
      </c>
      <c r="J21" s="15">
        <f t="shared" si="2"/>
        <v>768000</v>
      </c>
    </row>
    <row r="22" spans="1:11" x14ac:dyDescent="0.6">
      <c r="A22" s="6" t="s">
        <v>51</v>
      </c>
      <c r="B22" s="6" t="s">
        <v>3</v>
      </c>
      <c r="C22" s="6" t="s">
        <v>52</v>
      </c>
      <c r="D22" s="10">
        <v>43670</v>
      </c>
      <c r="E22" s="14" t="str">
        <f t="shared" si="1"/>
        <v>Cam2019</v>
      </c>
      <c r="G22" s="6" t="s">
        <v>64</v>
      </c>
      <c r="H22" s="6" t="s">
        <v>62</v>
      </c>
      <c r="I22" s="6">
        <v>100</v>
      </c>
      <c r="J22" s="15">
        <f t="shared" si="2"/>
        <v>880000</v>
      </c>
    </row>
    <row r="23" spans="1:11" x14ac:dyDescent="0.6">
      <c r="A23" s="6" t="s">
        <v>53</v>
      </c>
      <c r="B23" s="6" t="s">
        <v>4</v>
      </c>
      <c r="C23" s="6" t="s">
        <v>54</v>
      </c>
      <c r="D23" s="10">
        <v>43056</v>
      </c>
      <c r="E23" s="14" t="str">
        <f t="shared" si="1"/>
        <v>Dor2017</v>
      </c>
      <c r="G23" s="6" t="s">
        <v>61</v>
      </c>
      <c r="H23" s="6" t="s">
        <v>63</v>
      </c>
      <c r="I23" s="6">
        <v>90</v>
      </c>
      <c r="J23" s="15">
        <f t="shared" si="2"/>
        <v>855000</v>
      </c>
    </row>
    <row r="25" spans="1:11" x14ac:dyDescent="0.6">
      <c r="A25" s="4" t="s">
        <v>72</v>
      </c>
      <c r="B25" s="5" t="s">
        <v>73</v>
      </c>
      <c r="G25" t="s">
        <v>65</v>
      </c>
    </row>
    <row r="26" spans="1:11" x14ac:dyDescent="0.6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6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6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6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6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6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6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6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6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6">
      <c r="A36" s="56" t="s">
        <v>92</v>
      </c>
      <c r="B36" s="56"/>
      <c r="C36" s="56"/>
      <c r="D36" s="56"/>
    </row>
    <row r="37" spans="1:4" x14ac:dyDescent="0.6">
      <c r="A37" s="57">
        <f>ROUNDUP(DSUM(A26:D34, 4, B26:B27), -3)</f>
        <v>13574000</v>
      </c>
      <c r="B37" s="57"/>
      <c r="C37" s="57"/>
      <c r="D37" s="5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topLeftCell="A7" workbookViewId="0">
      <selection activeCell="H24" sqref="H24"/>
    </sheetView>
  </sheetViews>
  <sheetFormatPr defaultRowHeight="16.899999999999999" outlineLevelRow="3" x14ac:dyDescent="0.6"/>
  <sheetData>
    <row r="1" spans="1:9" ht="20.65" x14ac:dyDescent="0.6">
      <c r="A1" s="54" t="s">
        <v>126</v>
      </c>
      <c r="B1" s="54"/>
      <c r="C1" s="54"/>
      <c r="D1" s="54"/>
      <c r="E1" s="54"/>
      <c r="F1" s="54"/>
      <c r="G1" s="54"/>
      <c r="H1" s="54"/>
      <c r="I1" s="54"/>
    </row>
    <row r="2" spans="1:9" x14ac:dyDescent="0.6">
      <c r="I2" s="12" t="s">
        <v>127</v>
      </c>
    </row>
    <row r="3" spans="1:9" x14ac:dyDescent="0.6">
      <c r="A3" s="6" t="s">
        <v>1</v>
      </c>
      <c r="B3" s="6" t="s">
        <v>128</v>
      </c>
      <c r="C3" s="6" t="s">
        <v>75</v>
      </c>
      <c r="D3" s="6" t="s">
        <v>129</v>
      </c>
      <c r="E3" s="6" t="s">
        <v>130</v>
      </c>
      <c r="F3" s="6" t="s">
        <v>131</v>
      </c>
      <c r="G3" s="6" t="s">
        <v>132</v>
      </c>
      <c r="H3" s="6" t="s">
        <v>133</v>
      </c>
      <c r="I3" s="6" t="s">
        <v>134</v>
      </c>
    </row>
    <row r="4" spans="1:9" outlineLevel="3" x14ac:dyDescent="0.6">
      <c r="A4" s="6" t="s">
        <v>139</v>
      </c>
      <c r="B4" s="6" t="s">
        <v>140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141</v>
      </c>
      <c r="I4" s="6" t="s">
        <v>142</v>
      </c>
    </row>
    <row r="5" spans="1:9" outlineLevel="3" x14ac:dyDescent="0.6">
      <c r="A5" s="6" t="s">
        <v>150</v>
      </c>
      <c r="B5" s="6" t="s">
        <v>144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151</v>
      </c>
      <c r="I5" s="6" t="s">
        <v>142</v>
      </c>
    </row>
    <row r="6" spans="1:9" outlineLevel="2" x14ac:dyDescent="0.6">
      <c r="A6" s="14"/>
      <c r="B6" s="14"/>
      <c r="C6" s="16" t="s">
        <v>275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6">
      <c r="A7" s="14"/>
      <c r="B7" s="14"/>
      <c r="C7" s="16" t="s">
        <v>271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6">
      <c r="A8" s="6" t="s">
        <v>135</v>
      </c>
      <c r="B8" s="6" t="s">
        <v>136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137</v>
      </c>
      <c r="I8" s="6" t="s">
        <v>138</v>
      </c>
    </row>
    <row r="9" spans="1:9" outlineLevel="3" x14ac:dyDescent="0.6">
      <c r="A9" s="6" t="s">
        <v>148</v>
      </c>
      <c r="B9" s="6" t="s">
        <v>140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149</v>
      </c>
      <c r="I9" s="6" t="s">
        <v>138</v>
      </c>
    </row>
    <row r="10" spans="1:9" outlineLevel="2" x14ac:dyDescent="0.6">
      <c r="A10" s="14"/>
      <c r="B10" s="14"/>
      <c r="C10" s="16" t="s">
        <v>276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6">
      <c r="A11" s="14"/>
      <c r="B11" s="14"/>
      <c r="C11" s="16" t="s">
        <v>272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6">
      <c r="A12" s="6" t="s">
        <v>146</v>
      </c>
      <c r="B12" s="6" t="s">
        <v>136</v>
      </c>
      <c r="C12" s="6" t="s">
        <v>90</v>
      </c>
      <c r="D12" s="6">
        <v>2</v>
      </c>
      <c r="E12" s="7">
        <v>400</v>
      </c>
      <c r="F12" s="7">
        <v>20</v>
      </c>
      <c r="G12" s="7">
        <v>420</v>
      </c>
      <c r="H12" s="6" t="s">
        <v>147</v>
      </c>
      <c r="I12" s="6" t="s">
        <v>142</v>
      </c>
    </row>
    <row r="13" spans="1:9" outlineLevel="3" x14ac:dyDescent="0.6">
      <c r="A13" s="6" t="s">
        <v>154</v>
      </c>
      <c r="B13" s="6" t="s">
        <v>140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155</v>
      </c>
      <c r="I13" s="6" t="s">
        <v>142</v>
      </c>
    </row>
    <row r="14" spans="1:9" outlineLevel="3" x14ac:dyDescent="0.6">
      <c r="A14" s="6" t="s">
        <v>143</v>
      </c>
      <c r="B14" s="6" t="s">
        <v>144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145</v>
      </c>
      <c r="I14" s="6" t="s">
        <v>142</v>
      </c>
    </row>
    <row r="15" spans="1:9" outlineLevel="3" x14ac:dyDescent="0.6">
      <c r="A15" s="6" t="s">
        <v>152</v>
      </c>
      <c r="B15" s="6" t="s">
        <v>136</v>
      </c>
      <c r="C15" s="6" t="s">
        <v>90</v>
      </c>
      <c r="D15" s="6">
        <v>4</v>
      </c>
      <c r="E15" s="7">
        <v>800</v>
      </c>
      <c r="F15" s="7">
        <v>40</v>
      </c>
      <c r="G15" s="7">
        <v>840</v>
      </c>
      <c r="H15" s="6" t="s">
        <v>153</v>
      </c>
      <c r="I15" s="6" t="s">
        <v>142</v>
      </c>
    </row>
    <row r="16" spans="1:9" outlineLevel="3" x14ac:dyDescent="0.6">
      <c r="A16" s="6" t="s">
        <v>156</v>
      </c>
      <c r="B16" s="6" t="s">
        <v>144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157</v>
      </c>
      <c r="I16" s="6" t="s">
        <v>142</v>
      </c>
    </row>
    <row r="17" spans="1:9" outlineLevel="2" x14ac:dyDescent="0.6">
      <c r="A17" s="17"/>
      <c r="B17" s="17"/>
      <c r="C17" s="19" t="s">
        <v>277</v>
      </c>
      <c r="D17" s="17"/>
      <c r="E17" s="18"/>
      <c r="F17" s="18"/>
      <c r="G17" s="18">
        <f>SUBTOTAL(4,G12:G16)</f>
        <v>1050</v>
      </c>
      <c r="H17" s="17"/>
      <c r="I17" s="17"/>
    </row>
    <row r="18" spans="1:9" outlineLevel="1" x14ac:dyDescent="0.6">
      <c r="A18" s="17"/>
      <c r="B18" s="17"/>
      <c r="C18" s="19" t="s">
        <v>273</v>
      </c>
      <c r="D18" s="17"/>
      <c r="E18" s="18">
        <f>SUBTOTAL(9,E12:E16)</f>
        <v>3400</v>
      </c>
      <c r="F18" s="18">
        <f>SUBTOTAL(9,F12:F16)</f>
        <v>170</v>
      </c>
      <c r="G18" s="18"/>
      <c r="H18" s="17"/>
      <c r="I18" s="17"/>
    </row>
    <row r="19" spans="1:9" x14ac:dyDescent="0.6">
      <c r="A19" s="17"/>
      <c r="B19" s="17"/>
      <c r="C19" s="19" t="s">
        <v>278</v>
      </c>
      <c r="D19" s="17"/>
      <c r="E19" s="18"/>
      <c r="F19" s="18"/>
      <c r="G19" s="18">
        <f>SUBTOTAL(4,G4:G16)</f>
        <v>4800</v>
      </c>
      <c r="H19" s="17"/>
      <c r="I19" s="17"/>
    </row>
    <row r="20" spans="1:9" x14ac:dyDescent="0.6">
      <c r="A20" s="17"/>
      <c r="B20" s="17"/>
      <c r="C20" s="19" t="s">
        <v>274</v>
      </c>
      <c r="D20" s="17"/>
      <c r="E20" s="18">
        <f>SUBTOTAL(9,E4:E16)</f>
        <v>18800</v>
      </c>
      <c r="F20" s="18">
        <f>SUBTOTAL(9,F4:F16)</f>
        <v>910</v>
      </c>
      <c r="G20" s="18"/>
      <c r="H20" s="17"/>
      <c r="I20" s="17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69A75-BF9A-45A0-A62C-C1EFDB0531B1}">
  <dimension ref="A3:E13"/>
  <sheetViews>
    <sheetView workbookViewId="0">
      <selection activeCell="G11" sqref="G11"/>
    </sheetView>
  </sheetViews>
  <sheetFormatPr defaultRowHeight="16.899999999999999" x14ac:dyDescent="0.6"/>
  <cols>
    <col min="1" max="2" width="11.0625" bestFit="1" customWidth="1"/>
    <col min="3" max="3" width="4.75" bestFit="1" customWidth="1"/>
    <col min="4" max="5" width="6.5625" bestFit="1" customWidth="1"/>
  </cols>
  <sheetData>
    <row r="3" spans="1:5" x14ac:dyDescent="0.6">
      <c r="A3" s="20" t="s">
        <v>280</v>
      </c>
      <c r="B3" s="20" t="s">
        <v>279</v>
      </c>
    </row>
    <row r="4" spans="1:5" x14ac:dyDescent="0.6">
      <c r="A4" s="20" t="s">
        <v>281</v>
      </c>
      <c r="B4" t="s">
        <v>170</v>
      </c>
      <c r="C4" t="s">
        <v>168</v>
      </c>
      <c r="D4" t="s">
        <v>166</v>
      </c>
      <c r="E4" t="s">
        <v>274</v>
      </c>
    </row>
    <row r="5" spans="1:5" x14ac:dyDescent="0.6">
      <c r="A5" s="22" t="s">
        <v>167</v>
      </c>
      <c r="B5" s="21" t="s">
        <v>282</v>
      </c>
      <c r="C5" s="21">
        <v>94</v>
      </c>
      <c r="D5" s="21" t="s">
        <v>282</v>
      </c>
      <c r="E5" s="21">
        <v>94</v>
      </c>
    </row>
    <row r="6" spans="1:5" x14ac:dyDescent="0.6">
      <c r="A6" s="22" t="s">
        <v>173</v>
      </c>
      <c r="B6" s="21" t="s">
        <v>282</v>
      </c>
      <c r="C6" s="21" t="s">
        <v>282</v>
      </c>
      <c r="D6" s="21">
        <v>89</v>
      </c>
      <c r="E6" s="21">
        <v>89</v>
      </c>
    </row>
    <row r="7" spans="1:5" x14ac:dyDescent="0.6">
      <c r="A7" s="22" t="s">
        <v>5</v>
      </c>
      <c r="B7" s="21" t="s">
        <v>282</v>
      </c>
      <c r="C7" s="21">
        <v>80</v>
      </c>
      <c r="D7" s="21" t="s">
        <v>282</v>
      </c>
      <c r="E7" s="21">
        <v>80</v>
      </c>
    </row>
    <row r="8" spans="1:5" x14ac:dyDescent="0.6">
      <c r="A8" s="22" t="s">
        <v>171</v>
      </c>
      <c r="B8" s="21" t="s">
        <v>282</v>
      </c>
      <c r="C8" s="21" t="s">
        <v>282</v>
      </c>
      <c r="D8" s="21">
        <v>70</v>
      </c>
      <c r="E8" s="21">
        <v>70</v>
      </c>
    </row>
    <row r="9" spans="1:5" x14ac:dyDescent="0.6">
      <c r="A9" s="22" t="s">
        <v>174</v>
      </c>
      <c r="B9" s="21">
        <v>93</v>
      </c>
      <c r="C9" s="21" t="s">
        <v>282</v>
      </c>
      <c r="D9" s="21" t="s">
        <v>282</v>
      </c>
      <c r="E9" s="21">
        <v>93</v>
      </c>
    </row>
    <row r="10" spans="1:5" x14ac:dyDescent="0.6">
      <c r="A10" s="22" t="s">
        <v>172</v>
      </c>
      <c r="B10" s="21">
        <v>81</v>
      </c>
      <c r="C10" s="21" t="s">
        <v>282</v>
      </c>
      <c r="D10" s="21" t="s">
        <v>282</v>
      </c>
      <c r="E10" s="21">
        <v>81</v>
      </c>
    </row>
    <row r="11" spans="1:5" x14ac:dyDescent="0.6">
      <c r="A11" s="22" t="s">
        <v>165</v>
      </c>
      <c r="B11" s="21" t="s">
        <v>282</v>
      </c>
      <c r="C11" s="21" t="s">
        <v>282</v>
      </c>
      <c r="D11" s="21">
        <v>92</v>
      </c>
      <c r="E11" s="21">
        <v>92</v>
      </c>
    </row>
    <row r="12" spans="1:5" x14ac:dyDescent="0.6">
      <c r="A12" s="22" t="s">
        <v>169</v>
      </c>
      <c r="B12" s="21">
        <v>92</v>
      </c>
      <c r="C12" s="21" t="s">
        <v>282</v>
      </c>
      <c r="D12" s="21" t="s">
        <v>282</v>
      </c>
      <c r="E12" s="21">
        <v>92</v>
      </c>
    </row>
    <row r="13" spans="1:5" x14ac:dyDescent="0.6">
      <c r="A13" s="22" t="s">
        <v>274</v>
      </c>
      <c r="B13" s="21">
        <v>266</v>
      </c>
      <c r="C13" s="21">
        <v>174</v>
      </c>
      <c r="D13" s="21">
        <v>251</v>
      </c>
      <c r="E13" s="21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D6" sqref="D6"/>
    </sheetView>
  </sheetViews>
  <sheetFormatPr defaultRowHeight="16.899999999999999" x14ac:dyDescent="0.6"/>
  <sheetData>
    <row r="1" spans="1:7" ht="20.65" x14ac:dyDescent="0.6">
      <c r="A1" s="54" t="s">
        <v>158</v>
      </c>
      <c r="B1" s="54"/>
      <c r="C1" s="54"/>
      <c r="D1" s="54"/>
      <c r="E1" s="54"/>
      <c r="F1" s="54"/>
      <c r="G1" s="54"/>
    </row>
    <row r="3" spans="1:7" x14ac:dyDescent="0.6">
      <c r="A3" s="6" t="s">
        <v>1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  <c r="G3" s="6" t="s">
        <v>164</v>
      </c>
    </row>
    <row r="4" spans="1:7" x14ac:dyDescent="0.6">
      <c r="A4" s="6" t="s">
        <v>165</v>
      </c>
      <c r="B4" s="6" t="s">
        <v>166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6">
      <c r="A5" s="6" t="s">
        <v>167</v>
      </c>
      <c r="B5" s="6" t="s">
        <v>168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6">
      <c r="A6" s="6" t="s">
        <v>169</v>
      </c>
      <c r="B6" s="6" t="s">
        <v>170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6">
      <c r="A7" s="6" t="s">
        <v>5</v>
      </c>
      <c r="B7" s="6" t="s">
        <v>168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6">
      <c r="A8" s="6" t="s">
        <v>171</v>
      </c>
      <c r="B8" s="6" t="s">
        <v>166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6">
      <c r="A9" s="6" t="s">
        <v>172</v>
      </c>
      <c r="B9" s="6" t="s">
        <v>170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6">
      <c r="A10" s="6" t="s">
        <v>173</v>
      </c>
      <c r="B10" s="6" t="s">
        <v>166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6">
      <c r="A11" s="6" t="s">
        <v>174</v>
      </c>
      <c r="B11" s="6" t="s">
        <v>170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E207-B41A-4152-BAF6-B4E9566C6D64}">
  <sheetPr>
    <outlinePr summaryBelow="0"/>
  </sheetPr>
  <dimension ref="B1:F13"/>
  <sheetViews>
    <sheetView showGridLines="0" workbookViewId="0"/>
  </sheetViews>
  <sheetFormatPr defaultRowHeight="16.899999999999999" outlineLevelRow="1" outlineLevelCol="1" x14ac:dyDescent="0.6"/>
  <cols>
    <col min="3" max="3" width="10.0625" bestFit="1" customWidth="1"/>
    <col min="4" max="6" width="20.375" bestFit="1" customWidth="1" outlineLevel="1"/>
  </cols>
  <sheetData>
    <row r="1" spans="2:6" ht="17.25" thickBot="1" x14ac:dyDescent="0.65"/>
    <row r="2" spans="2:6" x14ac:dyDescent="0.6">
      <c r="B2" s="28" t="s">
        <v>289</v>
      </c>
      <c r="C2" s="29"/>
      <c r="D2" s="35"/>
      <c r="E2" s="35"/>
      <c r="F2" s="35"/>
    </row>
    <row r="3" spans="2:6" collapsed="1" x14ac:dyDescent="0.6">
      <c r="B3" s="27"/>
      <c r="C3" s="27"/>
      <c r="D3" s="36" t="s">
        <v>291</v>
      </c>
      <c r="E3" s="36" t="s">
        <v>287</v>
      </c>
      <c r="F3" s="36" t="s">
        <v>296</v>
      </c>
    </row>
    <row r="4" spans="2:6" ht="63" hidden="1" outlineLevel="1" x14ac:dyDescent="0.6">
      <c r="B4" s="31"/>
      <c r="C4" s="31"/>
      <c r="D4" s="23"/>
      <c r="E4" s="38" t="s">
        <v>288</v>
      </c>
      <c r="F4" s="38" t="s">
        <v>297</v>
      </c>
    </row>
    <row r="5" spans="2:6" x14ac:dyDescent="0.6">
      <c r="B5" s="32" t="s">
        <v>290</v>
      </c>
      <c r="C5" s="33"/>
      <c r="D5" s="30"/>
      <c r="E5" s="30"/>
      <c r="F5" s="30"/>
    </row>
    <row r="6" spans="2:6" outlineLevel="1" x14ac:dyDescent="0.6">
      <c r="B6" s="31"/>
      <c r="C6" s="31" t="s">
        <v>283</v>
      </c>
      <c r="D6" s="24">
        <v>0.8</v>
      </c>
      <c r="E6" s="37">
        <v>0.7</v>
      </c>
      <c r="F6" s="37">
        <v>0.9</v>
      </c>
    </row>
    <row r="7" spans="2:6" outlineLevel="1" x14ac:dyDescent="0.6">
      <c r="B7" s="31"/>
      <c r="C7" s="31" t="s">
        <v>284</v>
      </c>
      <c r="D7" s="24">
        <v>0.12</v>
      </c>
      <c r="E7" s="37">
        <v>0.11</v>
      </c>
      <c r="F7" s="37">
        <v>0.13</v>
      </c>
    </row>
    <row r="8" spans="2:6" x14ac:dyDescent="0.6">
      <c r="B8" s="32" t="s">
        <v>292</v>
      </c>
      <c r="C8" s="33"/>
      <c r="D8" s="30"/>
      <c r="E8" s="30"/>
      <c r="F8" s="30"/>
    </row>
    <row r="9" spans="2:6" outlineLevel="1" x14ac:dyDescent="0.6">
      <c r="B9" s="31"/>
      <c r="C9" s="31" t="s">
        <v>285</v>
      </c>
      <c r="D9" s="25">
        <v>5386000</v>
      </c>
      <c r="E9" s="25">
        <v>5144000</v>
      </c>
      <c r="F9" s="25">
        <v>5620000</v>
      </c>
    </row>
    <row r="10" spans="2:6" ht="17.25" outlineLevel="1" thickBot="1" x14ac:dyDescent="0.65">
      <c r="B10" s="34"/>
      <c r="C10" s="34" t="s">
        <v>286</v>
      </c>
      <c r="D10" s="26">
        <v>5211000</v>
      </c>
      <c r="E10" s="26">
        <v>4978000</v>
      </c>
      <c r="F10" s="26">
        <v>5438000</v>
      </c>
    </row>
    <row r="11" spans="2:6" x14ac:dyDescent="0.6">
      <c r="B11" t="s">
        <v>293</v>
      </c>
    </row>
    <row r="12" spans="2:6" x14ac:dyDescent="0.6">
      <c r="B12" t="s">
        <v>294</v>
      </c>
    </row>
    <row r="13" spans="2:6" x14ac:dyDescent="0.6">
      <c r="B13" t="s">
        <v>295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F8" sqref="F8"/>
    </sheetView>
  </sheetViews>
  <sheetFormatPr defaultRowHeight="16.899999999999999" x14ac:dyDescent="0.6"/>
  <cols>
    <col min="1" max="1" width="10.4375" bestFit="1" customWidth="1"/>
    <col min="3" max="5" width="10.5625" bestFit="1" customWidth="1"/>
    <col min="6" max="6" width="9.0625" bestFit="1" customWidth="1"/>
    <col min="7" max="7" width="10.5625" bestFit="1" customWidth="1"/>
  </cols>
  <sheetData>
    <row r="1" spans="1:7" ht="20.65" x14ac:dyDescent="0.6">
      <c r="A1" s="54" t="s">
        <v>175</v>
      </c>
      <c r="B1" s="54"/>
      <c r="C1" s="54"/>
      <c r="D1" s="54"/>
      <c r="E1" s="54"/>
      <c r="F1" s="54"/>
      <c r="G1" s="54"/>
    </row>
    <row r="3" spans="1:7" x14ac:dyDescent="0.6">
      <c r="A3" s="7" t="s">
        <v>1</v>
      </c>
      <c r="B3" s="7" t="s">
        <v>75</v>
      </c>
      <c r="C3" s="7" t="s">
        <v>176</v>
      </c>
      <c r="D3" s="7" t="s">
        <v>177</v>
      </c>
      <c r="E3" s="7" t="s">
        <v>178</v>
      </c>
      <c r="F3" s="7" t="s">
        <v>179</v>
      </c>
      <c r="G3" s="7" t="s">
        <v>180</v>
      </c>
    </row>
    <row r="4" spans="1:7" x14ac:dyDescent="0.6">
      <c r="A4" s="7" t="s">
        <v>181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6">
      <c r="A5" s="7" t="s">
        <v>182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6">
      <c r="A6" s="7" t="s">
        <v>183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6">
      <c r="A7" s="7" t="s">
        <v>184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6">
      <c r="A8" s="7" t="s">
        <v>185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6">
      <c r="A9" s="7" t="s">
        <v>186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6">
      <c r="A10" s="7" t="s">
        <v>187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6">
      <c r="A11" s="7" t="s">
        <v>188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6">
      <c r="A12" s="7" t="s">
        <v>189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6">
      <c r="A13" s="7" t="s">
        <v>190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6">
      <c r="A14" s="7" t="s">
        <v>191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6">
      <c r="A16" s="6" t="s">
        <v>192</v>
      </c>
      <c r="B16" s="6" t="s">
        <v>193</v>
      </c>
      <c r="C16" s="13">
        <v>0.8</v>
      </c>
      <c r="E16" s="6" t="s">
        <v>194</v>
      </c>
      <c r="F16" s="6" t="s">
        <v>195</v>
      </c>
      <c r="G16" s="13">
        <v>0.12</v>
      </c>
    </row>
  </sheetData>
  <scenarios current="1" sqref="G4 G6">
    <scenario name="상여급/공제계비율인하" locked="1" count="2" user="ASUS" comment="만든 사람 ASUS 날짜 2026-11-03">
      <inputCells r="C16" val="0.7" numFmtId="9"/>
      <inputCells r="G16" val="0.11" numFmtId="9"/>
    </scenario>
    <scenario name="상여급/공제계비율인상" locked="1" count="2" user="ASUS" comment="만든 사람 ASUS 날짜 2026-11-03_x000a_수정한 사람 ASUS 날짜 2026-11-03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zoomScale="130" zoomScaleNormal="130" workbookViewId="0">
      <selection activeCell="G12" sqref="G12"/>
    </sheetView>
  </sheetViews>
  <sheetFormatPr defaultRowHeight="16.899999999999999" x14ac:dyDescent="0.6"/>
  <cols>
    <col min="3" max="3" width="11" bestFit="1" customWidth="1"/>
    <col min="5" max="6" width="9.5" bestFit="1" customWidth="1"/>
  </cols>
  <sheetData>
    <row r="1" spans="1:10" ht="20.65" x14ac:dyDescent="0.6">
      <c r="A1" s="54" t="s">
        <v>258</v>
      </c>
      <c r="B1" s="54"/>
      <c r="C1" s="54"/>
      <c r="D1" s="54"/>
      <c r="E1" s="54"/>
      <c r="F1" s="54"/>
      <c r="G1" s="54"/>
      <c r="H1" s="54"/>
      <c r="I1" s="54"/>
      <c r="J1" s="54"/>
    </row>
    <row r="3" spans="1:10" x14ac:dyDescent="0.6">
      <c r="A3" s="39" t="s">
        <v>196</v>
      </c>
      <c r="B3" s="40" t="s">
        <v>259</v>
      </c>
      <c r="C3" s="40" t="s">
        <v>260</v>
      </c>
      <c r="D3" s="40" t="s">
        <v>2</v>
      </c>
      <c r="E3" s="40" t="s">
        <v>32</v>
      </c>
      <c r="F3" s="40" t="s">
        <v>33</v>
      </c>
      <c r="G3" s="40" t="s">
        <v>197</v>
      </c>
      <c r="H3" s="40" t="s">
        <v>198</v>
      </c>
      <c r="I3" s="40" t="s">
        <v>199</v>
      </c>
      <c r="J3" s="40" t="s">
        <v>200</v>
      </c>
    </row>
    <row r="4" spans="1:10" x14ac:dyDescent="0.6">
      <c r="A4" s="6" t="s">
        <v>201</v>
      </c>
      <c r="B4" s="6" t="s">
        <v>202</v>
      </c>
      <c r="C4" s="6" t="s">
        <v>261</v>
      </c>
      <c r="D4" s="6" t="s">
        <v>3</v>
      </c>
      <c r="E4" s="9">
        <v>46054</v>
      </c>
      <c r="F4" s="9">
        <v>46055</v>
      </c>
      <c r="G4" s="6">
        <f>F4-E4</f>
        <v>1</v>
      </c>
      <c r="H4" s="6">
        <v>21</v>
      </c>
      <c r="I4" s="6">
        <v>3</v>
      </c>
      <c r="J4" s="6" t="s">
        <v>211</v>
      </c>
    </row>
    <row r="5" spans="1:10" x14ac:dyDescent="0.6">
      <c r="A5" s="6" t="s">
        <v>203</v>
      </c>
      <c r="B5" s="6" t="s">
        <v>204</v>
      </c>
      <c r="C5" s="6" t="s">
        <v>262</v>
      </c>
      <c r="D5" s="6" t="s">
        <v>4</v>
      </c>
      <c r="E5" s="9">
        <v>46055</v>
      </c>
      <c r="F5" s="9">
        <v>46057</v>
      </c>
      <c r="G5" s="14">
        <f t="shared" ref="G5:G9" si="0">F5-E5</f>
        <v>2</v>
      </c>
      <c r="H5" s="6">
        <v>15</v>
      </c>
      <c r="I5" s="6">
        <v>12</v>
      </c>
      <c r="J5" s="6" t="s">
        <v>212</v>
      </c>
    </row>
    <row r="6" spans="1:10" x14ac:dyDescent="0.6">
      <c r="A6" s="6" t="s">
        <v>205</v>
      </c>
      <c r="B6" s="6" t="s">
        <v>206</v>
      </c>
      <c r="C6" s="6" t="s">
        <v>263</v>
      </c>
      <c r="D6" s="6" t="s">
        <v>3</v>
      </c>
      <c r="E6" s="9">
        <v>46061</v>
      </c>
      <c r="F6" s="9">
        <v>46063</v>
      </c>
      <c r="G6" s="14">
        <f t="shared" si="0"/>
        <v>2</v>
      </c>
      <c r="H6" s="6">
        <v>16</v>
      </c>
      <c r="I6" s="6">
        <v>2</v>
      </c>
      <c r="J6" s="6" t="s">
        <v>211</v>
      </c>
    </row>
    <row r="7" spans="1:10" x14ac:dyDescent="0.6">
      <c r="A7" s="6" t="s">
        <v>207</v>
      </c>
      <c r="B7" s="6" t="s">
        <v>6</v>
      </c>
      <c r="C7" s="6" t="s">
        <v>264</v>
      </c>
      <c r="D7" s="6" t="s">
        <v>4</v>
      </c>
      <c r="E7" s="9">
        <v>46066</v>
      </c>
      <c r="F7" s="9">
        <v>46067</v>
      </c>
      <c r="G7" s="14">
        <f t="shared" si="0"/>
        <v>1</v>
      </c>
      <c r="H7" s="6">
        <v>14</v>
      </c>
      <c r="I7" s="6">
        <v>4</v>
      </c>
      <c r="J7" s="6" t="s">
        <v>211</v>
      </c>
    </row>
    <row r="8" spans="1:10" x14ac:dyDescent="0.6">
      <c r="A8" s="6" t="s">
        <v>208</v>
      </c>
      <c r="B8" s="6" t="s">
        <v>7</v>
      </c>
      <c r="C8" s="6" t="s">
        <v>265</v>
      </c>
      <c r="D8" s="6" t="s">
        <v>4</v>
      </c>
      <c r="E8" s="9">
        <v>46068</v>
      </c>
      <c r="F8" s="9">
        <v>46069</v>
      </c>
      <c r="G8" s="14">
        <f t="shared" si="0"/>
        <v>1</v>
      </c>
      <c r="H8" s="6">
        <v>25</v>
      </c>
      <c r="I8" s="6">
        <v>17</v>
      </c>
      <c r="J8" s="6" t="s">
        <v>212</v>
      </c>
    </row>
    <row r="9" spans="1:10" x14ac:dyDescent="0.6">
      <c r="A9" s="6" t="s">
        <v>209</v>
      </c>
      <c r="B9" s="6" t="s">
        <v>210</v>
      </c>
      <c r="C9" s="6" t="s">
        <v>266</v>
      </c>
      <c r="D9" s="6" t="s">
        <v>3</v>
      </c>
      <c r="E9" s="9">
        <v>46073</v>
      </c>
      <c r="F9" s="9">
        <v>46075</v>
      </c>
      <c r="G9" s="14">
        <f t="shared" si="0"/>
        <v>2</v>
      </c>
      <c r="H9" s="6">
        <v>8</v>
      </c>
      <c r="I9" s="6">
        <v>3</v>
      </c>
      <c r="J9" s="6" t="s">
        <v>211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opLeftCell="A22" workbookViewId="0">
      <selection activeCell="N27" sqref="N27"/>
    </sheetView>
  </sheetViews>
  <sheetFormatPr defaultRowHeight="16.899999999999999" x14ac:dyDescent="0.6"/>
  <cols>
    <col min="3" max="3" width="12.3125" bestFit="1" customWidth="1"/>
  </cols>
  <sheetData>
    <row r="1" spans="1:9" ht="20.65" x14ac:dyDescent="0.6">
      <c r="A1" s="54" t="s">
        <v>213</v>
      </c>
      <c r="B1" s="54"/>
      <c r="C1" s="54"/>
      <c r="D1" s="54"/>
      <c r="E1" s="54"/>
      <c r="F1" s="54"/>
      <c r="G1" s="54"/>
      <c r="H1" s="54"/>
      <c r="I1" s="54"/>
    </row>
    <row r="3" spans="1:9" x14ac:dyDescent="0.6">
      <c r="A3" s="6" t="s">
        <v>214</v>
      </c>
      <c r="B3" s="6" t="s">
        <v>196</v>
      </c>
      <c r="C3" s="6" t="s">
        <v>215</v>
      </c>
      <c r="D3" s="6" t="s">
        <v>2</v>
      </c>
      <c r="E3" s="6" t="s">
        <v>216</v>
      </c>
      <c r="F3" s="6" t="s">
        <v>217</v>
      </c>
      <c r="G3" s="6" t="s">
        <v>218</v>
      </c>
      <c r="H3" s="6" t="s">
        <v>219</v>
      </c>
      <c r="I3" s="6" t="s">
        <v>220</v>
      </c>
    </row>
    <row r="4" spans="1:9" x14ac:dyDescent="0.6">
      <c r="A4" s="6" t="s">
        <v>221</v>
      </c>
      <c r="B4" s="6" t="s">
        <v>222</v>
      </c>
      <c r="C4" s="6" t="s">
        <v>223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6">
      <c r="A5" s="6" t="s">
        <v>224</v>
      </c>
      <c r="B5" s="6" t="s">
        <v>225</v>
      </c>
      <c r="C5" s="6" t="s">
        <v>223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6">
      <c r="A6" s="6" t="s">
        <v>226</v>
      </c>
      <c r="B6" s="6" t="s">
        <v>227</v>
      </c>
      <c r="C6" s="6" t="s">
        <v>228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6">
      <c r="A7" s="6" t="s">
        <v>229</v>
      </c>
      <c r="B7" s="6" t="s">
        <v>230</v>
      </c>
      <c r="C7" s="6" t="s">
        <v>228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6">
      <c r="A8" s="6" t="s">
        <v>231</v>
      </c>
      <c r="B8" s="6" t="s">
        <v>232</v>
      </c>
      <c r="C8" s="6" t="s">
        <v>233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6">
      <c r="A9" s="6" t="s">
        <v>234</v>
      </c>
      <c r="B9" s="6" t="s">
        <v>235</v>
      </c>
      <c r="C9" s="6" t="s">
        <v>223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6">
      <c r="A10" s="6" t="s">
        <v>236</v>
      </c>
      <c r="B10" s="6" t="s">
        <v>237</v>
      </c>
      <c r="C10" s="6" t="s">
        <v>228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6">
      <c r="A11" s="6" t="s">
        <v>238</v>
      </c>
      <c r="B11" s="6" t="s">
        <v>239</v>
      </c>
      <c r="C11" s="6" t="s">
        <v>233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6">
      <c r="A12" s="6" t="s">
        <v>240</v>
      </c>
      <c r="B12" s="6" t="s">
        <v>241</v>
      </c>
      <c r="C12" s="6" t="s">
        <v>223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6">
      <c r="A13" s="6" t="s">
        <v>242</v>
      </c>
      <c r="B13" s="6" t="s">
        <v>243</v>
      </c>
      <c r="C13" s="6" t="s">
        <v>233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5</vt:i4>
      </vt:variant>
    </vt:vector>
  </HeadingPairs>
  <TitlesOfParts>
    <vt:vector size="17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시나리오 요약</vt:lpstr>
      <vt:lpstr>분석작업-3</vt:lpstr>
      <vt:lpstr>매크로작업</vt:lpstr>
      <vt:lpstr>차트작업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ASUS</cp:lastModifiedBy>
  <dcterms:created xsi:type="dcterms:W3CDTF">2023-04-27T08:01:32Z</dcterms:created>
  <dcterms:modified xsi:type="dcterms:W3CDTF">2026-11-04T00:04:21Z</dcterms:modified>
</cp:coreProperties>
</file>