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신준혁의 모든것\컴활1급 실기\2025_기본서_컴활1급실기_250715_26년8월말 다운\01 엑셀\03 기본모의고사\"/>
    </mc:Choice>
  </mc:AlternateContent>
  <xr:revisionPtr revIDLastSave="0" documentId="13_ncr:1_{7AAADAD7-1346-4E1E-9F86-60322A4CE4FB}" xr6:coauthVersionLast="47" xr6:coauthVersionMax="47" xr10:uidLastSave="{00000000-0000-0000-0000-000000000000}"/>
  <bookViews>
    <workbookView xWindow="-110" yWindow="-110" windowWidth="25820" windowHeight="15500" tabRatio="806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1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" l="1" a="1"/>
  <c r="F13" i="2" s="1"/>
  <c r="G13" i="2" s="1"/>
  <c r="F19" i="2"/>
  <c r="F20" i="2"/>
  <c r="F21" i="2"/>
  <c r="G21" i="2" s="1"/>
  <c r="F22" i="2"/>
  <c r="G22" i="2" s="1"/>
  <c r="F23" i="2"/>
  <c r="G23" i="2" s="1"/>
  <c r="F24" i="2"/>
  <c r="G24" i="2" s="1"/>
  <c r="G35" i="2"/>
  <c r="G36" i="2"/>
  <c r="G37" i="2"/>
  <c r="G38" i="2"/>
  <c r="G39" i="2"/>
  <c r="G40" i="2"/>
  <c r="G34" i="2"/>
  <c r="E7" i="2" a="1"/>
  <c r="E7" i="2" s="1"/>
  <c r="F7" i="2" a="1"/>
  <c r="F7" i="2" s="1"/>
  <c r="G7" i="2" a="1"/>
  <c r="G7" i="2" s="1"/>
  <c r="H7" i="2" a="1"/>
  <c r="H7" i="2" s="1"/>
  <c r="E8" i="2" a="1"/>
  <c r="E8" i="2" s="1"/>
  <c r="F8" i="2" a="1"/>
  <c r="F8" i="2" s="1"/>
  <c r="G8" i="2" a="1"/>
  <c r="G8" i="2" s="1"/>
  <c r="H8" i="2" a="1"/>
  <c r="H8" i="2" s="1"/>
  <c r="E9" i="2" a="1"/>
  <c r="E9" i="2" s="1"/>
  <c r="F9" i="2" a="1"/>
  <c r="F9" i="2" s="1"/>
  <c r="G9" i="2" a="1"/>
  <c r="G9" i="2" s="1"/>
  <c r="H9" i="2" a="1"/>
  <c r="H9" i="2" s="1"/>
  <c r="D8" i="2" a="1"/>
  <c r="D8" i="2" s="1"/>
  <c r="D9" i="2" a="1"/>
  <c r="D9" i="2" s="1"/>
  <c r="D7" i="2" a="1"/>
  <c r="D7" i="2" s="1"/>
  <c r="G19" i="2"/>
  <c r="G20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 s="1"/>
  <c r="C9" i="2" a="1"/>
  <c r="C9" i="2" s="1"/>
  <c r="C7" i="2" a="1"/>
  <c r="C7" i="2" s="1"/>
  <c r="A26" i="1"/>
  <c r="F6" i="8"/>
  <c r="F7" i="8"/>
  <c r="F8" i="8"/>
  <c r="F9" i="8"/>
  <c r="F10" i="8"/>
  <c r="F11" i="8"/>
  <c r="F12" i="8"/>
  <c r="F5" i="8"/>
  <c r="E35" i="2" a="1"/>
  <c r="E36" i="2" a="1"/>
  <c r="E37" i="2" a="1"/>
  <c r="E38" i="2" a="1"/>
  <c r="E39" i="2" a="1"/>
  <c r="E40" i="2" a="1"/>
  <c r="E34" i="2" a="1"/>
  <c r="F17" i="2" l="1"/>
  <c r="G17" i="2" s="1"/>
  <c r="F18" i="2"/>
  <c r="G18" i="2" s="1"/>
  <c r="F29" i="2"/>
  <c r="G29" i="2" s="1"/>
  <c r="F28" i="2"/>
  <c r="G28" i="2" s="1"/>
  <c r="F27" i="2"/>
  <c r="G27" i="2" s="1"/>
  <c r="F15" i="2"/>
  <c r="G15" i="2" s="1"/>
  <c r="F16" i="2"/>
  <c r="G16" i="2" s="1"/>
  <c r="F26" i="2"/>
  <c r="G26" i="2" s="1"/>
  <c r="F14" i="2"/>
  <c r="G14" i="2" s="1"/>
  <c r="F30" i="2"/>
  <c r="G30" i="2" s="1"/>
  <c r="F25" i="2"/>
  <c r="G25" i="2" s="1"/>
  <c r="E40" i="2"/>
  <c r="E39" i="2"/>
  <c r="E38" i="2"/>
  <c r="E37" i="2"/>
  <c r="E36" i="2"/>
  <c r="E35" i="2"/>
  <c r="E34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F5F8C8-2FB0-4AC7-B20E-A7819D45C983}" name="MS Access Database_Query" type="1" refreshedVersion="8" background="1">
    <dbPr connection="DSN=MS Access Database;DBQ=C:\신준혁의 모든것\컴활1급 실기\2025_기본서_컴활1급실기_250715_26년8월말 다운\01 엑셀\03 기본모의고사\가전판매내역.accdb;DefaultDir=C:\신준혁의 모든것\컴활1급 실기\2025_기본서_컴활1급실기_250715_26년8월말 다운\01 엑셀\03 기본모의고사;DriverId=25;FIL=MS Access;MaxBufferSize=2048;PageTimeout=5;" command="SELECT 제품.제품명, 제품.분류코드, 판매현황.주문시간, 판매현황.수량, 판매현황.판매금액_x000d__x000a_FROM 제품 제품, 판매현황 판매현황_x000d__x000a_WHERE 제품.모델명 = 판매현황.모델명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<sst xmlns="http://schemas.openxmlformats.org/spreadsheetml/2006/main" count="369" uniqueCount="199">
  <si>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</si>
  <si>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</si>
  <si>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</si>
  <si>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</si>
  <si>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</si>
  <si>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</si>
  <si>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</si>
  <si>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</si>
  <si>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</si>
  <si>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</si>
  <si>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</si>
  <si>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</si>
  <si>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</si>
  <si>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</si>
  <si>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</si>
  <si>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</si>
  <si>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</si>
  <si>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</si>
  <si>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</si>
  <si>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</si>
  <si>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</si>
  <si>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</si>
  <si>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</si>
  <si>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</si>
  <si>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</si>
  <si>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</si>
  <si>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</si>
  <si>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</si>
  <si>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</si>
  <si>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</si>
  <si>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</si>
  <si>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</si>
  <si>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</si>
  <si>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</si>
  <si>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</si>
  <si>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</si>
  <si>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</si>
  <si>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</si>
  <si>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</si>
  <si>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</si>
  <si>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</si>
  <si>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</si>
  <si>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</si>
  <si>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</si>
  <si>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</si>
  <si>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</si>
  <si>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</si>
  <si>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</si>
  <si>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</si>
  <si>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</si>
  <si>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</si>
  <si>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</si>
  <si>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</si>
  <si>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</si>
  <si>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</si>
  <si>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</si>
  <si>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</si>
  <si>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</si>
  <si>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</si>
  <si>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</si>
  <si>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</si>
  <si>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</si>
  <si>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</si>
  <si>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</si>
  <si>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</si>
  <si>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</si>
  <si>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</si>
  <si>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</si>
  <si>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</si>
  <si>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</si>
  <si>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</si>
  <si>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</si>
  <si>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</si>
  <si>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</si>
  <si>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</si>
  <si>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</si>
  <si>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</si>
  <si>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</si>
  <si>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</si>
  <si>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</si>
  <si>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</si>
  <si>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</si>
  <si>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</si>
  <si>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</si>
  <si>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</si>
  <si>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</si>
  <si>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</si>
  <si>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</si>
  <si>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</si>
  <si>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</si>
  <si>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</si>
  <si>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</si>
  <si>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</si>
  <si>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</si>
  <si>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</si>
  <si>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</si>
  <si>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</si>
  <si>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</si>
  <si>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</si>
  <si>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</si>
  <si>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</si>
  <si>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</si>
  <si>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</si>
  <si>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</si>
  <si>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</si>
  <si>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</si>
  <si>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</si>
  <si>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</si>
  <si>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</si>
  <si>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</si>
  <si>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</si>
  <si>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</si>
  <si>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</si>
  <si>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</si>
  <si>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</si>
  <si>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</si>
  <si>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</si>
  <si>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</si>
  <si>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</si>
  <si>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</si>
  <si>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</si>
  <si>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</si>
  <si>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</si>
  <si>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</si>
  <si>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</si>
  <si>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</si>
  <si>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</si>
  <si>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</si>
  <si>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</si>
  <si>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</si>
  <si>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</si>
  <si>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</si>
  <si>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</si>
  <si>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</si>
  <si>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</si>
  <si>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</si>
  <si>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</si>
  <si>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</si>
  <si>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</si>
  <si>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</si>
  <si>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</si>
  <si>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</si>
  <si>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</si>
  <si>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</si>
  <si>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</si>
  <si>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</si>
  <si>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</si>
  <si>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</si>
  <si>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</si>
  <si>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</si>
  <si>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</si>
  <si>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</si>
  <si>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</si>
  <si>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</si>
  <si>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</si>
  <si>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</si>
  <si>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</si>
  <si>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</si>
  <si>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</si>
  <si>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</si>
  <si>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</si>
  <si>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</si>
  <si>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</si>
  <si>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</si>
  <si>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</si>
  <si>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</si>
  <si>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</si>
  <si>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</si>
  <si>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</si>
  <si>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</si>
  <si>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</si>
  <si>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</si>
  <si>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</si>
  <si>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</si>
  <si>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</si>
  <si>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</si>
  <si>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</si>
  <si>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</si>
  <si>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</si>
  <si>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</si>
  <si>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</si>
  <si>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</si>
  <si>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</si>
  <si>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분류코드</t>
  </si>
  <si>
    <t>다리미</t>
  </si>
  <si>
    <t>면도기</t>
  </si>
  <si>
    <t>전동치솔</t>
  </si>
  <si>
    <t>제품명</t>
  </si>
  <si>
    <t>주문시간</t>
  </si>
  <si>
    <t>값</t>
  </si>
  <si>
    <t>주문시간2</t>
  </si>
  <si>
    <t>오전</t>
  </si>
  <si>
    <t>오후</t>
  </si>
  <si>
    <t>소형가전</t>
  </si>
  <si>
    <t>평균 : 판매금액</t>
  </si>
  <si>
    <t>전체 평균 : 판매금액</t>
  </si>
  <si>
    <t>평균 : 수량</t>
  </si>
  <si>
    <t>전체 평균 : 수량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</si>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</sst>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08-4C15-8D97-4F761B41131D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844E9E29-EF47-2ED2-E348-60D7AE19D102}"/>
            </a:ext>
          </a:extLst>
        </xdr:cNvPr>
        <xdr:cNvSpPr/>
      </xdr:nvSpPr>
      <xdr:spPr>
        <a:xfrm>
          <a:off x="0" y="2698750"/>
          <a:ext cx="10604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8903BFD9-E8EA-03EE-919D-B86D13EB545B}"/>
            </a:ext>
          </a:extLst>
        </xdr:cNvPr>
        <xdr:cNvSpPr/>
      </xdr:nvSpPr>
      <xdr:spPr>
        <a:xfrm>
          <a:off x="1060450" y="2698750"/>
          <a:ext cx="10604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527050</xdr:colOff>
          <xdr:row>0</xdr:row>
          <xdr:rowOff>222250</xdr:rowOff>
        </xdr:from>
        <xdr:to>
          <xdr:col>8</xdr:col>
          <xdr:colOff>381000</xdr:colOff>
          <xdr:row>2</xdr:row>
          <xdr:rowOff>114300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준호" refreshedDate="46263.8433681713" backgroundQuery="1" createdVersion="8" refreshedVersion="8" minRefreshableVersion="3" recordCount="40" xr:uid="{3D0892F1-C6FC-41FA-A8B6-510C2E0EE695}">
  <cacheSource type="external" connectionId="1"/>
  <cacheFields count="6">
    <cacheField name="제품명" numFmtId="0" sqlType="-9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 sqlType="-9">
      <sharedItems count="3">
        <s v="생활가전"/>
        <s v="주방가전"/>
        <s v="소형가전"/>
      </sharedItems>
    </cacheField>
    <cacheField name="주문시간" numFmtId="0" sqlType="11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 sqlType="8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 sqlType="8">
      <sharedItems containsSemiMixedTypes="0" containsString="0" containsNumber="1" containsInteger="1" minValue="65000" maxValue="7800000"/>
    </cacheField>
    <cacheField name="주문시간2" numFmtId="0" databaseField="0">
      <fieldGroup base="2">
        <discretePr count="38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n v="750000"/>
  </r>
  <r>
    <x v="1"/>
    <x v="0"/>
    <x v="1"/>
    <x v="1"/>
    <n v="3750000"/>
  </r>
  <r>
    <x v="2"/>
    <x v="1"/>
    <x v="2"/>
    <x v="2"/>
    <n v="4500000"/>
  </r>
  <r>
    <x v="3"/>
    <x v="1"/>
    <x v="3"/>
    <x v="3"/>
    <n v="7800000"/>
  </r>
  <r>
    <x v="1"/>
    <x v="0"/>
    <x v="4"/>
    <x v="4"/>
    <n v="3900000"/>
  </r>
  <r>
    <x v="4"/>
    <x v="0"/>
    <x v="4"/>
    <x v="4"/>
    <n v="1300000"/>
  </r>
  <r>
    <x v="2"/>
    <x v="1"/>
    <x v="5"/>
    <x v="5"/>
    <n v="672000"/>
  </r>
  <r>
    <x v="1"/>
    <x v="0"/>
    <x v="6"/>
    <x v="3"/>
    <n v="184000"/>
  </r>
  <r>
    <x v="5"/>
    <x v="2"/>
    <x v="7"/>
    <x v="4"/>
    <n v="460000"/>
  </r>
  <r>
    <x v="6"/>
    <x v="0"/>
    <x v="8"/>
    <x v="6"/>
    <n v="2250000"/>
  </r>
  <r>
    <x v="5"/>
    <x v="2"/>
    <x v="9"/>
    <x v="3"/>
    <n v="300000"/>
  </r>
  <r>
    <x v="7"/>
    <x v="1"/>
    <x v="10"/>
    <x v="7"/>
    <n v="300000"/>
  </r>
  <r>
    <x v="7"/>
    <x v="1"/>
    <x v="11"/>
    <x v="2"/>
    <n v="4000000"/>
  </r>
  <r>
    <x v="2"/>
    <x v="1"/>
    <x v="12"/>
    <x v="6"/>
    <n v="5600000"/>
  </r>
  <r>
    <x v="8"/>
    <x v="1"/>
    <x v="13"/>
    <x v="4"/>
    <n v="280000"/>
  </r>
  <r>
    <x v="9"/>
    <x v="1"/>
    <x v="14"/>
    <x v="8"/>
    <n v="280000"/>
  </r>
  <r>
    <x v="6"/>
    <x v="0"/>
    <x v="15"/>
    <x v="2"/>
    <n v="910000"/>
  </r>
  <r>
    <x v="9"/>
    <x v="1"/>
    <x v="16"/>
    <x v="7"/>
    <n v="70000"/>
  </r>
  <r>
    <x v="2"/>
    <x v="1"/>
    <x v="17"/>
    <x v="4"/>
    <n v="280000"/>
  </r>
  <r>
    <x v="10"/>
    <x v="0"/>
    <x v="17"/>
    <x v="2"/>
    <n v="1152000"/>
  </r>
  <r>
    <x v="7"/>
    <x v="1"/>
    <x v="18"/>
    <x v="8"/>
    <n v="768000"/>
  </r>
  <r>
    <x v="11"/>
    <x v="2"/>
    <x v="19"/>
    <x v="0"/>
    <n v="2560000"/>
  </r>
  <r>
    <x v="8"/>
    <x v="1"/>
    <x v="20"/>
    <x v="3"/>
    <n v="896000"/>
  </r>
  <r>
    <x v="9"/>
    <x v="1"/>
    <x v="21"/>
    <x v="7"/>
    <n v="65000"/>
  </r>
  <r>
    <x v="12"/>
    <x v="2"/>
    <x v="22"/>
    <x v="1"/>
    <n v="585000"/>
  </r>
  <r>
    <x v="3"/>
    <x v="1"/>
    <x v="23"/>
    <x v="6"/>
    <n v="336000"/>
  </r>
  <r>
    <x v="9"/>
    <x v="1"/>
    <x v="24"/>
    <x v="9"/>
    <n v="1344000"/>
  </r>
  <r>
    <x v="4"/>
    <x v="0"/>
    <x v="25"/>
    <x v="0"/>
    <n v="896000"/>
  </r>
  <r>
    <x v="12"/>
    <x v="2"/>
    <x v="26"/>
    <x v="7"/>
    <n v="588000"/>
  </r>
  <r>
    <x v="0"/>
    <x v="0"/>
    <x v="27"/>
    <x v="4"/>
    <n v="98000"/>
  </r>
  <r>
    <x v="10"/>
    <x v="0"/>
    <x v="28"/>
    <x v="2"/>
    <n v="240000"/>
  </r>
  <r>
    <x v="9"/>
    <x v="1"/>
    <x v="29"/>
    <x v="10"/>
    <n v="540000"/>
  </r>
  <r>
    <x v="2"/>
    <x v="1"/>
    <x v="30"/>
    <x v="11"/>
    <n v="180000"/>
  </r>
  <r>
    <x v="13"/>
    <x v="1"/>
    <x v="31"/>
    <x v="7"/>
    <n v="270000"/>
  </r>
  <r>
    <x v="8"/>
    <x v="1"/>
    <x v="32"/>
    <x v="8"/>
    <n v="450000"/>
  </r>
  <r>
    <x v="2"/>
    <x v="1"/>
    <x v="33"/>
    <x v="2"/>
    <n v="720000"/>
  </r>
  <r>
    <x v="8"/>
    <x v="1"/>
    <x v="34"/>
    <x v="6"/>
    <n v="952000"/>
  </r>
  <r>
    <x v="9"/>
    <x v="1"/>
    <x v="35"/>
    <x v="3"/>
    <n v="357000"/>
  </r>
  <r>
    <x v="8"/>
    <x v="1"/>
    <x v="36"/>
    <x v="7"/>
    <n v="238000"/>
  </r>
  <r>
    <x v="10"/>
    <x v="0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6BA3B3-C1EB-4446-A8DD-CA61DD10DDAA}" name="피벗 테이블1" cacheId="11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6"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2">
        <item n="오전" x="0"/>
        <item n="오후" x="1"/>
      </items>
    </pivotField>
  </pivotFields>
  <rowFields count="3">
    <field x="5"/>
    <field x="2"/>
    <field x="-2"/>
  </rowFields>
  <rowItems count="19">
    <i>
      <x/>
    </i>
    <i r="1">
      <x v="7"/>
    </i>
    <i r="2">
      <x/>
    </i>
    <i r="2" i="1">
      <x v="1"/>
    </i>
    <i r="1">
      <x v="9"/>
    </i>
    <i r="2">
      <x/>
    </i>
    <i r="2" i="1">
      <x v="1"/>
    </i>
    <i>
      <x v="1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 v="5"/>
    </i>
    <i>
      <x v="6"/>
    </i>
    <i>
      <x v="10"/>
    </i>
  </colItems>
  <pageFields count="1">
    <pageField fld="1" item="1" hier="-1"/>
  </pageFields>
  <dataFields count="2">
    <dataField name="평균 : 수량" fld="3" subtotal="average" baseField="0" baseItem="0"/>
    <dataField name="평균 : 판매금액" fld="4" subtotal="average" baseField="2" baseItem="7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workbookViewId="0">
      <selection activeCell="I8" sqref="I8"/>
    </sheetView>
  </sheetViews>
  <sheetFormatPr defaultRowHeight="17"/>
  <cols>
    <col min="2" max="2" width="5.75" customWidth="1"/>
    <col min="3" max="7" width="10.83203125" bestFit="1" customWidth="1"/>
    <col min="8" max="8" width="9.08203125" bestFit="1" customWidth="1"/>
    <col min="9" max="9" width="9.33203125" bestFit="1" customWidth="1"/>
  </cols>
  <sheetData>
    <row r="1" spans="1:7">
      <c r="A1" t="s">
        <v>0</v>
      </c>
    </row>
    <row r="2" spans="1:7" ht="21">
      <c r="A2" s="24" t="s">
        <v>1</v>
      </c>
      <c r="B2" s="24"/>
      <c r="C2" s="24"/>
      <c r="D2" s="24"/>
      <c r="E2" s="24"/>
      <c r="F2" s="24"/>
      <c r="G2" s="2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8" t="s">
        <v>182</v>
      </c>
    </row>
    <row r="26" spans="1:7">
      <c r="A26" t="b">
        <f>OR(AND($C4&gt;=3500000,$C4&lt;=4000000),AVERAGE($G$4:$G$23)&lt;=$G4)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" priority="1">
      <formula>ISEVEN(COLUMN())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115" zoomScaleNormal="100" zoomScaleSheetLayoutView="115" workbookViewId="0">
      <selection activeCell="F5" sqref="F5:G12"/>
    </sheetView>
  </sheetViews>
  <sheetFormatPr defaultRowHeight="17"/>
  <cols>
    <col min="4" max="4" width="13" customWidth="1"/>
    <col min="5" max="5" width="10.8320312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29">
        <f>_xlfn.RANK.EQ(E5,$E$5:$E$12)</f>
        <v>6</v>
      </c>
      <c r="G5" s="30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29">
        <f t="shared" ref="F6:F12" si="1">_xlfn.RANK.EQ(E6,$E$5:$E$12)</f>
        <v>8</v>
      </c>
      <c r="G6" s="30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29">
        <f t="shared" si="1"/>
        <v>1</v>
      </c>
      <c r="G7" s="30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29">
        <f t="shared" si="1"/>
        <v>2</v>
      </c>
      <c r="G8" s="30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29">
        <f t="shared" si="1"/>
        <v>5</v>
      </c>
      <c r="G9" s="30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29">
        <f t="shared" si="1"/>
        <v>7</v>
      </c>
      <c r="G10" s="30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29">
        <f t="shared" si="1"/>
        <v>4</v>
      </c>
      <c r="G11" s="30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29">
        <f t="shared" si="1"/>
        <v>2</v>
      </c>
      <c r="G12" s="30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opLeftCell="A4" zoomScaleNormal="100" workbookViewId="0">
      <selection activeCell="F13" sqref="F13"/>
    </sheetView>
  </sheetViews>
  <sheetFormatPr defaultRowHeight="17"/>
  <cols>
    <col min="1" max="1" width="12.08203125" customWidth="1"/>
    <col min="2" max="2" width="15.83203125" customWidth="1"/>
    <col min="3" max="3" width="13.5" customWidth="1"/>
    <col min="5" max="5" width="13" customWidth="1"/>
    <col min="6" max="6" width="12.25" customWidth="1"/>
    <col min="7" max="7" width="15" customWidth="1"/>
    <col min="8" max="8" width="14.8320312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MEDIAN(IF($A7=$A$13:$A$30,$D$13:$D$30))</f>
        <v>185</v>
      </c>
      <c r="D7" s="4">
        <f t="array" ref="D7">SUM(($A7=$A$13:$A$30)*(CHOOSE(WEEKDAY($B$13:$B$30,2),"월","화","수","목","금")=D$6))</f>
        <v>0</v>
      </c>
      <c r="E7" s="4">
        <f t="array" ref="E7">SUM(($A7=$A$13:$A$30)*(CHOOSE(WEEKDAY($B$13:$B$30,2),"월","화","수","목","금")=E$6))</f>
        <v>0</v>
      </c>
      <c r="F7" s="4">
        <f t="array" ref="F7">SUM(($A7=$A$13:$A$30)*(CHOOSE(WEEKDAY($B$13:$B$30,2),"월","화","수","목","금")=F$6))</f>
        <v>0</v>
      </c>
      <c r="G7" s="4">
        <f t="array" ref="G7">SUM(($A7=$A$13:$A$30)*(CHOOSE(WEEKDAY($B$13:$B$30,2),"월","화","수","목","금")=G$6))</f>
        <v>2</v>
      </c>
      <c r="H7" s="4">
        <f t="array" ref="H7">SUM(($A7=$A$13:$A$30)*(CHOOSE(WEEKDAY($B$13:$B$30,2),"월","화","수","목","금")=H$6))</f>
        <v>2</v>
      </c>
    </row>
    <row r="8" spans="1:8">
      <c r="A8" s="1" t="s">
        <v>52</v>
      </c>
      <c r="B8" s="6">
        <v>7.0000000000000007E-2</v>
      </c>
      <c r="C8" s="1">
        <f t="array" ref="C8">MEDIAN(IF($A8=$A$13:$A$30,$D$13:$D$30))</f>
        <v>175</v>
      </c>
      <c r="D8" s="4">
        <f t="array" ref="D8">SUM(($A8=$A$13:$A$30)*(CHOOSE(WEEKDAY($B$13:$B$30,2),"월","화","수","목","금")=D$6))</f>
        <v>0</v>
      </c>
      <c r="E8" s="4">
        <f t="array" ref="E8">SUM(($A8=$A$13:$A$30)*(CHOOSE(WEEKDAY($B$13:$B$30,2),"월","화","수","목","금")=E$6))</f>
        <v>1</v>
      </c>
      <c r="F8" s="4">
        <f t="array" ref="F8">SUM(($A8=$A$13:$A$30)*(CHOOSE(WEEKDAY($B$13:$B$30,2),"월","화","수","목","금")=F$6))</f>
        <v>1</v>
      </c>
      <c r="G8" s="4">
        <f t="array" ref="G8">SUM(($A8=$A$13:$A$30)*(CHOOSE(WEEKDAY($B$13:$B$30,2),"월","화","수","목","금")=G$6))</f>
        <v>3</v>
      </c>
      <c r="H8" s="4">
        <f t="array" ref="H8">SUM(($A8=$A$13:$A$30)*(CHOOSE(WEEKDAY($B$13:$B$30,2),"월","화","수","목","금")=H$6))</f>
        <v>1</v>
      </c>
    </row>
    <row r="9" spans="1:8">
      <c r="A9" s="1" t="s">
        <v>53</v>
      </c>
      <c r="B9" s="6">
        <v>0.1</v>
      </c>
      <c r="C9" s="1">
        <f t="array" ref="C9">MEDIAN(IF($A9=$A$13:$A$30,$D$13:$D$30))</f>
        <v>165</v>
      </c>
      <c r="D9" s="4">
        <f t="array" ref="D9">SUM(($A9=$A$13:$A$30)*(CHOOSE(WEEKDAY($B$13:$B$30,2),"월","화","수","목","금")=D$6))</f>
        <v>1</v>
      </c>
      <c r="E9" s="4">
        <f t="array" ref="E9">SUM(($A9=$A$13:$A$30)*(CHOOSE(WEEKDAY($B$13:$B$30,2),"월","화","수","목","금")=E$6))</f>
        <v>3</v>
      </c>
      <c r="F9" s="4">
        <f t="array" ref="F9">SUM(($A9=$A$13:$A$30)*(CHOOSE(WEEKDAY($B$13:$B$30,2),"월","화","수","목","금")=F$6))</f>
        <v>1</v>
      </c>
      <c r="G9" s="4">
        <f t="array" ref="G9">SUM(($A9=$A$13:$A$30)*(CHOOSE(WEEKDAY($B$13:$B$30,2),"월","화","수","목","금")=G$6))</f>
        <v>1</v>
      </c>
      <c r="H9" s="4">
        <f t="array" ref="H9">SUM(($A9=$A$13:$A$30)*(CHOOSE(WEEKDAY($B$13:$B$30,2),"월","화","수","목","금")=H$6))</f>
        <v>2</v>
      </c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IF($D13&lt;=100,HLOOKUP($C13,$B$2:$G$3,2,FALSE)*1.1,HLOOKUP($C13,$B$2:$G$3,2,FALSE))</f>
        <v>15</v>
      </c>
      <c r="F13" s="9">
        <f t="array" ref="F13:F30">$D$13:$D$30*$E$13:$E$30</f>
        <v>3075</v>
      </c>
      <c r="G13" s="10">
        <f>$F13*(1-VLOOKUP($A13,$A$7:$B$9,2,FALSE))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IF($D14&lt;=100,HLOOKUP($C14,$B$2:$G$3,2,FALSE)*1.1,HLOOKUP($C14,$B$2:$G$3,2,FALSE))</f>
        <v>192.50000000000003</v>
      </c>
      <c r="F14" s="9">
        <v>19250.000000000004</v>
      </c>
      <c r="G14" s="10">
        <f t="shared" ref="G14:G30" si="1">$F14*(1-VLOOKUP($A14,$A$7:$B$9,2,FALSE))</f>
        <v>17902.500000000004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v>26250</v>
      </c>
      <c r="G15" s="10">
        <f t="shared" si="1"/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v>3675</v>
      </c>
      <c r="G16" s="10">
        <f t="shared" si="1"/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v>1650</v>
      </c>
      <c r="G17" s="10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v>37200</v>
      </c>
      <c r="G18" s="10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v>31620</v>
      </c>
      <c r="G19" s="10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v>3000</v>
      </c>
      <c r="G20" s="10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v>4400</v>
      </c>
      <c r="G21" s="10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v>1650</v>
      </c>
      <c r="G22" s="10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v>7000</v>
      </c>
      <c r="G23" s="10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v>3000</v>
      </c>
      <c r="G24" s="10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v>38720</v>
      </c>
      <c r="G25" s="10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v>2250</v>
      </c>
      <c r="G26" s="10">
        <f t="shared" si="1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v>35000</v>
      </c>
      <c r="G27" s="10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v>6300</v>
      </c>
      <c r="G28" s="10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v>38130</v>
      </c>
      <c r="G29" s="10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v>3900</v>
      </c>
      <c r="G30" s="10">
        <f t="shared" si="1"/>
        <v>3626.9999999999995</v>
      </c>
    </row>
    <row r="32" spans="1:7">
      <c r="A32" t="s">
        <v>59</v>
      </c>
      <c r="B32" s="25" t="s">
        <v>60</v>
      </c>
      <c r="C32" s="25"/>
      <c r="D32" s="25"/>
      <c r="E32" s="25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>IF(AND($C34&gt;=700,$D34&gt;=700,$F34&gt;=600,AVERAGE($C34,$D34)&gt;=700),"보너스","")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shared" ref="G35:G40" si="2">IF(AND($C35&gt;=700,$D35&gt;=700,$F35&gt;=600,AVERAGE($C35,$D35)&gt;=700),"보너스","")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zoomScale="85" zoomScaleNormal="85" workbookViewId="0">
      <selection activeCell="G19" sqref="G19"/>
    </sheetView>
  </sheetViews>
  <sheetFormatPr defaultRowHeight="17"/>
  <cols>
    <col min="1" max="1" width="24.58203125" bestFit="1" customWidth="1"/>
    <col min="2" max="3" width="14.6640625" bestFit="1" customWidth="1"/>
    <col min="4" max="4" width="11.83203125" bestFit="1" customWidth="1"/>
    <col min="5" max="6" width="9.9140625" bestFit="1" customWidth="1"/>
    <col min="7" max="7" width="11.6640625" bestFit="1" customWidth="1"/>
    <col min="8" max="17" width="10.75" bestFit="1" customWidth="1"/>
    <col min="18" max="19" width="10" bestFit="1" customWidth="1"/>
    <col min="20" max="20" width="10.58203125" bestFit="1" customWidth="1"/>
    <col min="21" max="21" width="14.5" bestFit="1" customWidth="1"/>
    <col min="22" max="22" width="10.58203125" bestFit="1" customWidth="1"/>
    <col min="23" max="23" width="14.5" bestFit="1" customWidth="1"/>
    <col min="24" max="24" width="10.58203125" bestFit="1" customWidth="1"/>
    <col min="25" max="25" width="14.5" bestFit="1" customWidth="1"/>
    <col min="26" max="26" width="10.58203125" bestFit="1" customWidth="1"/>
    <col min="27" max="27" width="14.5" bestFit="1" customWidth="1"/>
    <col min="28" max="28" width="10.58203125" bestFit="1" customWidth="1"/>
    <col min="29" max="29" width="14.5" bestFit="1" customWidth="1"/>
    <col min="30" max="30" width="15.1640625" bestFit="1" customWidth="1"/>
    <col min="31" max="31" width="19.1640625" bestFit="1" customWidth="1"/>
  </cols>
  <sheetData>
    <row r="1" spans="1:6">
      <c r="A1" s="31" t="s">
        <v>183</v>
      </c>
      <c r="B1" t="s">
        <v>193</v>
      </c>
    </row>
    <row r="3" spans="1:6">
      <c r="A3" s="34"/>
      <c r="B3" s="34"/>
      <c r="C3" s="34"/>
      <c r="D3" s="35" t="s">
        <v>187</v>
      </c>
      <c r="E3" s="34"/>
      <c r="F3" s="34"/>
    </row>
    <row r="4" spans="1:6">
      <c r="A4" s="35" t="s">
        <v>190</v>
      </c>
      <c r="B4" s="35" t="s">
        <v>188</v>
      </c>
      <c r="C4" s="35" t="s">
        <v>189</v>
      </c>
      <c r="D4" s="37" t="s">
        <v>184</v>
      </c>
      <c r="E4" s="37" t="s">
        <v>185</v>
      </c>
      <c r="F4" s="37" t="s">
        <v>186</v>
      </c>
    </row>
    <row r="5" spans="1:6">
      <c r="A5" s="34" t="s">
        <v>191</v>
      </c>
      <c r="B5" s="34"/>
      <c r="C5" s="34"/>
      <c r="D5" s="32"/>
      <c r="E5" s="32"/>
      <c r="F5" s="32"/>
    </row>
    <row r="6" spans="1:6">
      <c r="A6" s="34"/>
      <c r="B6" s="36">
        <v>0.46180555555555558</v>
      </c>
      <c r="C6" s="34"/>
      <c r="D6" s="32"/>
      <c r="E6" s="32"/>
      <c r="F6" s="32"/>
    </row>
    <row r="7" spans="1:6">
      <c r="A7" s="34"/>
      <c r="B7" s="34"/>
      <c r="C7" s="34" t="s">
        <v>196</v>
      </c>
      <c r="D7" s="32" t="s">
        <v>198</v>
      </c>
      <c r="E7" s="32" t="s">
        <v>198</v>
      </c>
      <c r="F7" s="32">
        <v>6</v>
      </c>
    </row>
    <row r="8" spans="1:6">
      <c r="A8" s="34"/>
      <c r="B8" s="34"/>
      <c r="C8" s="34" t="s">
        <v>194</v>
      </c>
      <c r="D8" s="33" t="s">
        <v>198</v>
      </c>
      <c r="E8" s="33" t="s">
        <v>198</v>
      </c>
      <c r="F8" s="33">
        <v>460000</v>
      </c>
    </row>
    <row r="9" spans="1:6">
      <c r="A9" s="34"/>
      <c r="B9" s="36">
        <v>0.47152777777777777</v>
      </c>
      <c r="C9" s="34"/>
      <c r="D9" s="32"/>
      <c r="E9" s="32"/>
      <c r="F9" s="32"/>
    </row>
    <row r="10" spans="1:6">
      <c r="A10" s="34"/>
      <c r="B10" s="34"/>
      <c r="C10" s="34" t="s">
        <v>196</v>
      </c>
      <c r="D10" s="32" t="s">
        <v>198</v>
      </c>
      <c r="E10" s="32" t="s">
        <v>198</v>
      </c>
      <c r="F10" s="32">
        <v>2</v>
      </c>
    </row>
    <row r="11" spans="1:6">
      <c r="A11" s="34"/>
      <c r="B11" s="34"/>
      <c r="C11" s="34" t="s">
        <v>194</v>
      </c>
      <c r="D11" s="33" t="s">
        <v>198</v>
      </c>
      <c r="E11" s="33" t="s">
        <v>198</v>
      </c>
      <c r="F11" s="33">
        <v>300000</v>
      </c>
    </row>
    <row r="12" spans="1:6">
      <c r="A12" s="34" t="s">
        <v>192</v>
      </c>
      <c r="B12" s="34"/>
      <c r="C12" s="34"/>
      <c r="D12" s="32"/>
      <c r="E12" s="32"/>
      <c r="F12" s="32"/>
    </row>
    <row r="13" spans="1:6">
      <c r="A13" s="34"/>
      <c r="B13" s="36">
        <v>0.54513888888888884</v>
      </c>
      <c r="C13" s="34"/>
      <c r="D13" s="32"/>
      <c r="E13" s="32"/>
      <c r="F13" s="32"/>
    </row>
    <row r="14" spans="1:6">
      <c r="A14" s="34"/>
      <c r="B14" s="34"/>
      <c r="C14" s="34" t="s">
        <v>196</v>
      </c>
      <c r="D14" s="32">
        <v>1</v>
      </c>
      <c r="E14" s="32" t="s">
        <v>198</v>
      </c>
      <c r="F14" s="32" t="s">
        <v>198</v>
      </c>
    </row>
    <row r="15" spans="1:6">
      <c r="A15" s="34"/>
      <c r="B15" s="34"/>
      <c r="C15" s="34" t="s">
        <v>194</v>
      </c>
      <c r="D15" s="33">
        <v>2560000</v>
      </c>
      <c r="E15" s="33" t="s">
        <v>198</v>
      </c>
      <c r="F15" s="33" t="s">
        <v>198</v>
      </c>
    </row>
    <row r="16" spans="1:6">
      <c r="A16" s="34"/>
      <c r="B16" s="36">
        <v>0.63888888888888884</v>
      </c>
      <c r="C16" s="34"/>
      <c r="D16" s="32"/>
      <c r="E16" s="32"/>
      <c r="F16" s="32"/>
    </row>
    <row r="17" spans="1:6">
      <c r="A17" s="34"/>
      <c r="B17" s="34"/>
      <c r="C17" s="34" t="s">
        <v>196</v>
      </c>
      <c r="D17" s="32" t="s">
        <v>198</v>
      </c>
      <c r="E17" s="32">
        <v>12</v>
      </c>
      <c r="F17" s="32" t="s">
        <v>198</v>
      </c>
    </row>
    <row r="18" spans="1:6">
      <c r="A18" s="34"/>
      <c r="B18" s="34"/>
      <c r="C18" s="34" t="s">
        <v>194</v>
      </c>
      <c r="D18" s="33" t="s">
        <v>198</v>
      </c>
      <c r="E18" s="33">
        <v>585000</v>
      </c>
      <c r="F18" s="33" t="s">
        <v>198</v>
      </c>
    </row>
    <row r="19" spans="1:6">
      <c r="A19" s="34"/>
      <c r="B19" s="36">
        <v>0.6743055555555556</v>
      </c>
      <c r="C19" s="34"/>
      <c r="D19" s="32"/>
      <c r="E19" s="32"/>
      <c r="F19" s="32"/>
    </row>
    <row r="20" spans="1:6">
      <c r="A20" s="34"/>
      <c r="B20" s="34"/>
      <c r="C20" s="34" t="s">
        <v>196</v>
      </c>
      <c r="D20" s="32" t="s">
        <v>198</v>
      </c>
      <c r="E20" s="32">
        <v>8</v>
      </c>
      <c r="F20" s="32" t="s">
        <v>198</v>
      </c>
    </row>
    <row r="21" spans="1:6">
      <c r="A21" s="34"/>
      <c r="B21" s="34"/>
      <c r="C21" s="34" t="s">
        <v>194</v>
      </c>
      <c r="D21" s="33" t="s">
        <v>198</v>
      </c>
      <c r="E21" s="33">
        <v>588000</v>
      </c>
      <c r="F21" s="33" t="s">
        <v>198</v>
      </c>
    </row>
    <row r="22" spans="1:6">
      <c r="A22" s="34" t="s">
        <v>197</v>
      </c>
      <c r="B22" s="34"/>
      <c r="C22" s="34"/>
      <c r="D22" s="32">
        <v>1</v>
      </c>
      <c r="E22" s="32">
        <v>10</v>
      </c>
      <c r="F22" s="32">
        <v>4</v>
      </c>
    </row>
    <row r="23" spans="1:6">
      <c r="A23" s="34" t="s">
        <v>195</v>
      </c>
      <c r="B23" s="34"/>
      <c r="C23" s="34"/>
      <c r="D23" s="33">
        <v>2560000</v>
      </c>
      <c r="E23" s="33">
        <v>586500</v>
      </c>
      <c r="F23" s="33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K20" sqref="K20"/>
    </sheetView>
  </sheetViews>
  <sheetFormatPr defaultRowHeight="17"/>
  <cols>
    <col min="1" max="1" width="2.75" customWidth="1"/>
    <col min="6" max="6" width="10.83203125" bestFit="1" customWidth="1"/>
  </cols>
  <sheetData>
    <row r="2" spans="2:6">
      <c r="B2" t="s">
        <v>106</v>
      </c>
    </row>
    <row r="3" spans="2:6" ht="17.5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workbookViewId="0">
      <selection activeCell="M15" sqref="M15"/>
    </sheetView>
  </sheetViews>
  <sheetFormatPr defaultRowHeight="17"/>
  <cols>
    <col min="1" max="1" width="2" customWidth="1"/>
  </cols>
  <sheetData>
    <row r="1" spans="2:7">
      <c r="B1" s="26" t="s">
        <v>113</v>
      </c>
      <c r="C1" s="26"/>
      <c r="D1" s="26"/>
      <c r="E1" s="26"/>
      <c r="F1" s="26"/>
      <c r="G1" s="26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G15" sqref="G15"/>
    </sheetView>
  </sheetViews>
  <sheetFormatPr defaultRowHeight="17"/>
  <cols>
    <col min="2" max="3" width="5.25" bestFit="1" customWidth="1"/>
    <col min="9" max="9" width="12.5" bestFit="1" customWidth="1"/>
  </cols>
  <sheetData>
    <row r="1" spans="1:9" ht="25.5">
      <c r="A1" s="27" t="s">
        <v>127</v>
      </c>
      <c r="B1" s="27"/>
      <c r="C1" s="27"/>
      <c r="D1" s="27"/>
      <c r="E1" s="27"/>
      <c r="F1" s="27"/>
      <c r="G1" s="27"/>
      <c r="H1" s="27"/>
      <c r="I1" s="27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38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38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38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38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38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38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38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38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38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8"/>
  <sheetViews>
    <sheetView tabSelected="1" workbookViewId="0">
      <selection activeCell="E20" sqref="E20"/>
    </sheetView>
  </sheetViews>
  <sheetFormatPr defaultRowHeight="17"/>
  <cols>
    <col min="1" max="1" width="13.25" customWidth="1"/>
  </cols>
  <sheetData>
    <row r="1" spans="1:11" ht="23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45299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45299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45299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>
        <v>45299</v>
      </c>
      <c r="B7" t="s">
        <v>166</v>
      </c>
      <c r="C7">
        <v>10</v>
      </c>
      <c r="D7">
        <v>1200</v>
      </c>
      <c r="E7" s="22">
        <v>12000</v>
      </c>
      <c r="J7" t="s">
        <v>165</v>
      </c>
      <c r="K7">
        <v>1000</v>
      </c>
    </row>
    <row r="8" spans="1:11">
      <c r="A8" s="21">
        <v>45299</v>
      </c>
      <c r="B8" t="s">
        <v>166</v>
      </c>
      <c r="C8">
        <v>10</v>
      </c>
      <c r="D8">
        <v>1200</v>
      </c>
      <c r="E8" s="22">
        <v>12000</v>
      </c>
      <c r="F8">
        <v>1200</v>
      </c>
      <c r="J8" t="s">
        <v>167</v>
      </c>
      <c r="K8">
        <v>800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527050</xdr:colOff>
                <xdr:row>0</xdr:row>
                <xdr:rowOff>222250</xdr:rowOff>
              </from>
              <to>
                <xdr:col>8</xdr:col>
                <xdr:colOff>431800</xdr:colOff>
                <xdr:row>2</xdr:row>
                <xdr:rowOff>120650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신준호</cp:lastModifiedBy>
  <dcterms:created xsi:type="dcterms:W3CDTF">2023-05-11T11:47:16Z</dcterms:created>
  <dcterms:modified xsi:type="dcterms:W3CDTF">2026-08-29T11:59:32Z</dcterms:modified>
</cp:coreProperties>
</file>