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istrator\OneDrive\Desktop\"/>
    </mc:Choice>
  </mc:AlternateContent>
  <bookViews>
    <workbookView xWindow="0" yWindow="0" windowWidth="28800" windowHeight="12000" activeTab="7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52511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F5" i="7"/>
  <c r="F6" i="7"/>
  <c r="F7" i="7"/>
  <c r="F8" i="7"/>
  <c r="F9" i="7"/>
  <c r="F10" i="7"/>
  <c r="F11" i="7"/>
  <c r="F12" i="7"/>
  <c r="F4" i="7"/>
  <c r="D25" i="10" l="1"/>
  <c r="D30" i="10" l="1"/>
  <c r="D31" i="10"/>
  <c r="D32" i="10"/>
  <c r="D33" i="10"/>
  <c r="D34" i="10"/>
  <c r="D35" i="10"/>
  <c r="D36" i="10"/>
  <c r="D29" i="10"/>
  <c r="G36" i="10"/>
  <c r="I16" i="10"/>
  <c r="I17" i="10"/>
  <c r="I18" i="10"/>
  <c r="I19" i="10"/>
  <c r="I20" i="10"/>
  <c r="I21" i="10"/>
  <c r="I22" i="10"/>
  <c r="I23" i="10"/>
  <c r="I24" i="10"/>
  <c r="I25" i="10"/>
  <c r="I4" i="10"/>
  <c r="I5" i="10"/>
  <c r="I6" i="10"/>
  <c r="I7" i="10"/>
  <c r="I8" i="10"/>
  <c r="I9" i="10"/>
  <c r="I10" i="10"/>
  <c r="I11" i="10"/>
  <c r="I12" i="10"/>
  <c r="I3" i="10"/>
  <c r="D12" i="10" l="1"/>
  <c r="B22" i="3" l="1"/>
  <c r="A22" i="3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<sst xmlns="http://schemas.openxmlformats.org/spreadsheetml/2006/main" count="348" uniqueCount="228">
  <si>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</si>
  <si>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</si>
  <si>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</si>
  <si>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</si>
  <si>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</si>
  <si>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</si>
  <si>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</si>
  <si>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</si>
  <si>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</si>
  <si>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</si>
  <si>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</si>
  <si>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</si>
  <si>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</si>
  <si>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</si>
  <si>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</si>
  <si>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</si>
  <si>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</si>
  <si>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</si>
  <si>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</si>
  <si>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</si>
  <si>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</si>
  <si>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</si>
  <si>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</si>
  <si>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</si>
  <si>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</si>
  <si>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</si>
  <si>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</si>
  <si>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</si>
  <si>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</si>
  <si>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</si>
  <si>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</si>
  <si>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</si>
  <si>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</si>
  <si>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</si>
  <si>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</si>
  <si>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</si>
  <si>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</si>
  <si>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</si>
  <si>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</si>
  <si>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</si>
  <si>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</si>
  <si>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</si>
  <si>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</si>
  <si>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</si>
  <si>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</si>
  <si>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</si>
  <si>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</si>
  <si>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</si>
  <si>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</si>
  <si>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</si>
  <si>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</si>
  <si>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</si>
  <si>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</si>
  <si>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</si>
  <si>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</si>
  <si>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</si>
  <si>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</si>
  <si>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</si>
  <si>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</si>
  <si>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</si>
  <si>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</si>
  <si>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</si>
  <si>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</si>
  <si>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</si>
  <si>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</si>
  <si>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</si>
  <si>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</si>
  <si>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</si>
  <si>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</si>
  <si>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</si>
  <si>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</si>
  <si>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</si>
  <si>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</si>
  <si>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</si>
  <si>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</si>
  <si>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</si>
  <si>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</si>
  <si>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</si>
  <si>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</si>
  <si>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</si>
  <si>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</si>
  <si>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</si>
  <si>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</si>
  <si>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</si>
  <si>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</si>
  <si>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</si>
  <si>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</si>
  <si>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</si>
  <si>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</si>
  <si>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</si>
  <si>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</si>
  <si>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</si>
  <si>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</si>
  <si>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</si>
  <si>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</si>
  <si>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</si>
  <si>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</si>
  <si>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</si>
  <si>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</si>
  <si>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</si>
  <si>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</si>
  <si>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</si>
  <si>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</si>
  <si>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</si>
  <si>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</si>
  <si>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</si>
  <si>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</si>
  <si>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</si>
  <si>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</si>
  <si>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</si>
  <si>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</si>
  <si>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</si>
  <si>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</si>
  <si>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</si>
  <si>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</si>
  <si>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</si>
  <si>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</si>
  <si>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</si>
  <si>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</si>
  <si>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</si>
  <si>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</si>
  <si>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</si>
  <si>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</si>
  <si>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</si>
  <si>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</si>
  <si>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</si>
  <si>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</si>
  <si>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</si>
  <si>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</si>
  <si>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</si>
  <si>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</si>
  <si>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</si>
  <si>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</si>
  <si>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</si>
  <si>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</si>
  <si>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</si>
  <si>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</si>
  <si>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</si>
  <si>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</si>
  <si>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</si>
  <si>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</si>
  <si>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</si>
  <si>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</si>
  <si>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</si>
  <si>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</si>
  <si>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</si>
  <si>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</si>
  <si>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</si>
  <si>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</si>
  <si>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</si>
  <si>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</si>
  <si>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</si>
  <si>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</si>
  <si>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</si>
  <si>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</si>
  <si>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</si>
  <si>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</si>
  <si>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</si>
  <si>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</si>
  <si>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</si>
  <si>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</si>
  <si>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</si>
  <si>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</si>
  <si>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</si>
  <si>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</si>
  <si>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</si>
  <si>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</si>
  <si>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</si>
  <si>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</si>
  <si>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</si>
  <si>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</si>
  <si>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</si>
  <si>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</si>
  <si>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</si>
  <si>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</si>
  <si>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</si>
  <si>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</si>
  <si>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</si>
  <si>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</si>
  <si>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</si>
  <si>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</si>
  <si>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</si>
  <si>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</si>
  <si>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</si>
  <si>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</si>
  <si>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</si>
  <si>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</si>
  <si>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</si>
  <si>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</si>
  <si>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</si>
  <si>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</si>
  <si>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</si>
  <si>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</si>
  <si>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</si>
  <si>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</si>
  <si>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</si>
  <si>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</si>
  <si>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</si>
  <si>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</si>
  <si>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</si>
  <si>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</si>
  <si>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</si>
  <si>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</si>
  <si>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</si>
  <si>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</si>
  <si>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</si>
  <si>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</si>
  <si>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</si>
  <si>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</si>
  <si>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</si>
  <si>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</si>
  <si>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</si>
  <si>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</si>
  <si>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*</t>
  </si>
  <si>
    <t>판매가인상</t>
  </si>
  <si>
    <t>만든 사람 Administrator 날짜 2026-05-09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</si>
  <si>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</si>
  <si>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</si>
  <si>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</si>
  <si>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</si>
  <si>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</si>
  <si>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</si>
  <si>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</si>
  <si>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</si>
  <si>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진료비</t>
    <phoneticPr fontId="1" type="noConversion"/>
  </si>
  <si>
    <t>평균 : 납품총액</t>
  </si>
  <si>
    <t>수강과목</t>
    <phoneticPr fontId="1" type="noConversion"/>
  </si>
  <si>
    <t>word-364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</si>
</sst>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2" applyNumberFormat="1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740640"/>
        <c:axId val="428767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4G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동영상</c:v>
                      </c:pt>
                      <c:pt idx="1">
                        <c:v>인터넷</c:v>
                      </c:pt>
                      <c:pt idx="2">
                        <c:v>SNS</c:v>
                      </c:pt>
                      <c:pt idx="3">
                        <c:v>멀티미디어</c:v>
                      </c:pt>
                      <c:pt idx="4">
                        <c:v>기타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2633</c:v>
                      </c:pt>
                      <c:pt idx="1">
                        <c:v>1282</c:v>
                      </c:pt>
                      <c:pt idx="2">
                        <c:v>1282</c:v>
                      </c:pt>
                      <c:pt idx="3">
                        <c:v>784</c:v>
                      </c:pt>
                      <c:pt idx="4">
                        <c:v>941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2BE-4C0D-8115-33DAE54F377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76464"/>
        <c:axId val="428767880"/>
      </c:lineChart>
      <c:catAx>
        <c:axId val="4287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767496"/>
        <c:crosses val="autoZero"/>
        <c:auto val="1"/>
        <c:lblAlgn val="ctr"/>
        <c:lblOffset val="100"/>
        <c:noMultiLvlLbl val="0"/>
      </c:catAx>
      <c:valAx>
        <c:axId val="428767496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740640"/>
        <c:crosses val="autoZero"/>
        <c:crossBetween val="between"/>
        <c:majorUnit val="500"/>
      </c:valAx>
      <c:valAx>
        <c:axId val="42876788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776464"/>
        <c:crosses val="max"/>
        <c:crossBetween val="between"/>
        <c:majorUnit val="0.1"/>
      </c:valAx>
      <c:catAx>
        <c:axId val="42877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76788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모서리가 둥근 직사각형 1"/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6151.72791736111" createdVersion="5" refreshedVersion="5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" updatedVersion="5" minRefreshableVersion="3" useAutoFormatting="1" colGrandTotals="0" itemPrintTitles="1" createdVersion="5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6" sqref="A6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182</v>
      </c>
      <c r="B3" s="1" t="s">
        <v>188</v>
      </c>
      <c r="C3" s="1" t="s">
        <v>226</v>
      </c>
      <c r="D3" s="1" t="s">
        <v>199</v>
      </c>
      <c r="E3" s="1" t="s">
        <v>206</v>
      </c>
      <c r="F3" s="1" t="s">
        <v>207</v>
      </c>
    </row>
    <row r="4" spans="1:6" x14ac:dyDescent="0.3">
      <c r="A4" s="1" t="s">
        <v>183</v>
      </c>
      <c r="B4" s="1" t="s">
        <v>189</v>
      </c>
      <c r="C4" s="1" t="s">
        <v>195</v>
      </c>
      <c r="D4" s="1" t="s">
        <v>200</v>
      </c>
      <c r="E4" s="1">
        <v>24</v>
      </c>
      <c r="F4" s="2">
        <v>120000</v>
      </c>
    </row>
    <row r="5" spans="1:6" x14ac:dyDescent="0.3">
      <c r="A5" s="1" t="s">
        <v>184</v>
      </c>
      <c r="B5" s="1" t="s">
        <v>190</v>
      </c>
      <c r="C5" s="1" t="s">
        <v>196</v>
      </c>
      <c r="D5" s="1" t="s">
        <v>201</v>
      </c>
      <c r="E5" s="1">
        <v>45</v>
      </c>
      <c r="F5" s="2">
        <v>270000</v>
      </c>
    </row>
    <row r="6" spans="1:6" x14ac:dyDescent="0.3">
      <c r="A6" s="1" t="s">
        <v>227</v>
      </c>
      <c r="B6" s="1" t="s">
        <v>191</v>
      </c>
      <c r="C6" s="1" t="s">
        <v>195</v>
      </c>
      <c r="D6" s="1" t="s">
        <v>202</v>
      </c>
      <c r="E6" s="1">
        <v>30</v>
      </c>
      <c r="F6" s="2">
        <v>140000</v>
      </c>
    </row>
    <row r="7" spans="1:6" x14ac:dyDescent="0.3">
      <c r="A7" s="1" t="s">
        <v>185</v>
      </c>
      <c r="B7" s="1" t="s">
        <v>192</v>
      </c>
      <c r="C7" s="1" t="s">
        <v>197</v>
      </c>
      <c r="D7" s="1" t="s">
        <v>203</v>
      </c>
      <c r="E7" s="1">
        <v>30</v>
      </c>
      <c r="F7" s="2">
        <v>140000</v>
      </c>
    </row>
    <row r="8" spans="1:6" x14ac:dyDescent="0.3">
      <c r="A8" s="1" t="s">
        <v>186</v>
      </c>
      <c r="B8" s="1" t="s">
        <v>193</v>
      </c>
      <c r="C8" s="1" t="s">
        <v>196</v>
      </c>
      <c r="D8" s="1" t="s">
        <v>204</v>
      </c>
      <c r="E8" s="1">
        <v>50</v>
      </c>
      <c r="F8" s="2">
        <v>300000</v>
      </c>
    </row>
    <row r="9" spans="1:6" x14ac:dyDescent="0.3">
      <c r="A9" s="1" t="s">
        <v>187</v>
      </c>
      <c r="B9" s="1" t="s">
        <v>194</v>
      </c>
      <c r="C9" s="1" t="s">
        <v>198</v>
      </c>
      <c r="D9" s="1" t="s">
        <v>205</v>
      </c>
      <c r="E9" s="1">
        <v>36</v>
      </c>
      <c r="F9" s="2">
        <v>170000</v>
      </c>
    </row>
    <row r="10" spans="1:6" x14ac:dyDescent="0.3">
      <c r="C10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defaultRowHeight="16.5" x14ac:dyDescent="0.3"/>
  <cols>
    <col min="1" max="1" width="17.37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6" t="s">
        <v>88</v>
      </c>
      <c r="B1" s="36"/>
      <c r="C1" s="36"/>
      <c r="D1" s="36"/>
      <c r="E1" s="36"/>
      <c r="F1" s="36"/>
    </row>
    <row r="2" spans="1:6" ht="17.25" thickTop="1" x14ac:dyDescent="0.3"/>
    <row r="3" spans="1:6" x14ac:dyDescent="0.3">
      <c r="A3" s="13" t="s">
        <v>71</v>
      </c>
      <c r="B3" s="13" t="s">
        <v>72</v>
      </c>
      <c r="C3" s="13" t="s">
        <v>208</v>
      </c>
      <c r="D3" s="13" t="s">
        <v>73</v>
      </c>
      <c r="E3" s="13" t="s">
        <v>74</v>
      </c>
      <c r="F3" s="13" t="s">
        <v>224</v>
      </c>
    </row>
    <row r="4" spans="1:6" x14ac:dyDescent="0.3">
      <c r="A4" s="34">
        <v>45937</v>
      </c>
      <c r="B4" s="6" t="s">
        <v>75</v>
      </c>
      <c r="C4" s="6" t="s">
        <v>62</v>
      </c>
      <c r="D4" s="6">
        <v>46</v>
      </c>
      <c r="E4" s="6" t="s">
        <v>76</v>
      </c>
      <c r="F4" s="14">
        <v>6200</v>
      </c>
    </row>
    <row r="5" spans="1:6" x14ac:dyDescent="0.3">
      <c r="A5" s="34">
        <v>45937</v>
      </c>
      <c r="B5" s="6" t="s">
        <v>77</v>
      </c>
      <c r="C5" s="6" t="s">
        <v>65</v>
      </c>
      <c r="D5" s="6">
        <v>38</v>
      </c>
      <c r="E5" s="6" t="s">
        <v>78</v>
      </c>
      <c r="F5" s="14">
        <v>5800</v>
      </c>
    </row>
    <row r="6" spans="1:6" x14ac:dyDescent="0.3">
      <c r="A6" s="34">
        <v>45938</v>
      </c>
      <c r="B6" s="6" t="s">
        <v>79</v>
      </c>
      <c r="C6" s="6" t="s">
        <v>65</v>
      </c>
      <c r="D6" s="6">
        <v>61</v>
      </c>
      <c r="E6" s="6" t="s">
        <v>80</v>
      </c>
      <c r="F6" s="14">
        <v>11500</v>
      </c>
    </row>
    <row r="7" spans="1:6" x14ac:dyDescent="0.3">
      <c r="A7" s="34">
        <v>45940</v>
      </c>
      <c r="B7" s="6" t="s">
        <v>81</v>
      </c>
      <c r="C7" s="6" t="s">
        <v>62</v>
      </c>
      <c r="D7" s="6">
        <v>72</v>
      </c>
      <c r="E7" s="6" t="s">
        <v>80</v>
      </c>
      <c r="F7" s="14">
        <v>9570</v>
      </c>
    </row>
    <row r="8" spans="1:6" x14ac:dyDescent="0.3">
      <c r="A8" s="34">
        <v>45940</v>
      </c>
      <c r="B8" s="6" t="s">
        <v>82</v>
      </c>
      <c r="C8" s="6" t="s">
        <v>65</v>
      </c>
      <c r="D8" s="6">
        <v>26</v>
      </c>
      <c r="E8" s="6" t="s">
        <v>83</v>
      </c>
      <c r="F8" s="14">
        <v>12500</v>
      </c>
    </row>
    <row r="9" spans="1:6" x14ac:dyDescent="0.3">
      <c r="A9" s="34">
        <v>45940</v>
      </c>
      <c r="B9" s="6" t="s">
        <v>84</v>
      </c>
      <c r="C9" s="6" t="s">
        <v>65</v>
      </c>
      <c r="D9" s="6">
        <v>34</v>
      </c>
      <c r="E9" s="6" t="s">
        <v>76</v>
      </c>
      <c r="F9" s="14">
        <v>6000</v>
      </c>
    </row>
    <row r="10" spans="1:6" x14ac:dyDescent="0.3">
      <c r="A10" s="34">
        <v>45941</v>
      </c>
      <c r="B10" s="6" t="s">
        <v>85</v>
      </c>
      <c r="C10" s="6" t="s">
        <v>62</v>
      </c>
      <c r="D10" s="6">
        <v>28</v>
      </c>
      <c r="E10" s="6" t="s">
        <v>83</v>
      </c>
      <c r="F10" s="14">
        <v>10670</v>
      </c>
    </row>
    <row r="11" spans="1:6" x14ac:dyDescent="0.3">
      <c r="A11" s="34">
        <v>45941</v>
      </c>
      <c r="B11" s="6" t="s">
        <v>86</v>
      </c>
      <c r="C11" s="6" t="s">
        <v>62</v>
      </c>
      <c r="D11" s="6">
        <v>49</v>
      </c>
      <c r="E11" s="6" t="s">
        <v>78</v>
      </c>
      <c r="F11" s="14">
        <v>6720</v>
      </c>
    </row>
    <row r="12" spans="1:6" x14ac:dyDescent="0.3">
      <c r="A12" s="34">
        <v>45944</v>
      </c>
      <c r="B12" s="6" t="s">
        <v>87</v>
      </c>
      <c r="C12" s="6" t="s">
        <v>62</v>
      </c>
      <c r="D12" s="6">
        <v>58</v>
      </c>
      <c r="E12" s="6" t="s">
        <v>80</v>
      </c>
      <c r="F12" s="14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7" workbookViewId="0">
      <selection activeCell="J13" sqref="J13"/>
    </sheetView>
  </sheetViews>
  <sheetFormatPr defaultRowHeight="16.5" x14ac:dyDescent="0.3"/>
  <cols>
    <col min="1" max="1" width="9.125" bestFit="1" customWidth="1"/>
    <col min="2" max="2" width="13.375" customWidth="1"/>
    <col min="7" max="7" width="10.625" bestFit="1" customWidth="1"/>
  </cols>
  <sheetData>
    <row r="1" spans="1:7" ht="20.25" x14ac:dyDescent="0.3">
      <c r="A1" s="37" t="s">
        <v>89</v>
      </c>
      <c r="B1" s="37"/>
      <c r="C1" s="37"/>
      <c r="D1" s="37"/>
      <c r="E1" s="37"/>
      <c r="F1" s="37"/>
      <c r="G1" s="37"/>
    </row>
    <row r="3" spans="1:7" x14ac:dyDescent="0.3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3">
      <c r="A4" s="6" t="s">
        <v>97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97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97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97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98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98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98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98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99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99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99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99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100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100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100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100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t="str">
        <f>F3</f>
        <v>판매량</v>
      </c>
      <c r="B22" t="str">
        <f>G3</f>
        <v>판매총액</v>
      </c>
    </row>
    <row r="23" spans="1:7" x14ac:dyDescent="0.3">
      <c r="A23" t="s">
        <v>209</v>
      </c>
    </row>
    <row r="24" spans="1:7" x14ac:dyDescent="0.3">
      <c r="B24" t="s">
        <v>210</v>
      </c>
    </row>
    <row r="27" spans="1:7" x14ac:dyDescent="0.3">
      <c r="A27" s="6" t="s">
        <v>90</v>
      </c>
      <c r="B27" s="6" t="s">
        <v>91</v>
      </c>
      <c r="C27" s="6" t="s">
        <v>92</v>
      </c>
      <c r="D27" s="6" t="s">
        <v>93</v>
      </c>
      <c r="E27" s="6" t="s">
        <v>94</v>
      </c>
      <c r="F27" s="6" t="s">
        <v>95</v>
      </c>
      <c r="G27" s="6" t="s">
        <v>96</v>
      </c>
    </row>
    <row r="28" spans="1:7" x14ac:dyDescent="0.3">
      <c r="A28" s="6" t="s">
        <v>97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97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99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99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100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100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4" workbookViewId="0">
      <selection activeCell="P5" sqref="P5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165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166</v>
      </c>
      <c r="G2" s="6" t="s">
        <v>167</v>
      </c>
      <c r="H2" s="6" t="s">
        <v>168</v>
      </c>
      <c r="I2" s="8" t="s">
        <v>169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155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156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157</v>
      </c>
      <c r="G5" s="9">
        <v>45832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158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159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160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161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162</v>
      </c>
      <c r="G10" s="9">
        <v>45904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163</v>
      </c>
      <c r="G11" s="9">
        <v>45919</v>
      </c>
      <c r="H11" s="6">
        <v>6</v>
      </c>
      <c r="I11" s="6" t="str">
        <f t="shared" si="0"/>
        <v/>
      </c>
    </row>
    <row r="12" spans="1:9" x14ac:dyDescent="0.3">
      <c r="A12" s="38" t="s">
        <v>15</v>
      </c>
      <c r="B12" s="39"/>
      <c r="C12" s="40"/>
      <c r="D12" s="32">
        <f>TRUNC(SUMIF(A3:A11,"유연탄",D3:D11)/SUM(D3:D11)*100,0)</f>
        <v>70</v>
      </c>
      <c r="F12" s="6" t="s">
        <v>164</v>
      </c>
      <c r="G12" s="9">
        <v>45919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33">
        <f>SUM($H$16,H17)</f>
        <v>50500</v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33">
        <f t="shared" ref="I17:I25" si="1">SUM($H$16,H18)</f>
        <v>57000</v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33">
        <f t="shared" si="1"/>
        <v>24500</v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33">
        <f t="shared" si="1"/>
        <v>48400</v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33">
        <f t="shared" si="1"/>
        <v>21300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33">
        <f t="shared" si="1"/>
        <v>33000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33">
        <f t="shared" si="1"/>
        <v>36000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33">
        <f t="shared" si="1"/>
        <v>40500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33">
        <f t="shared" si="1"/>
        <v>58500</v>
      </c>
    </row>
    <row r="25" spans="1:9" x14ac:dyDescent="0.3">
      <c r="A25" s="38" t="s">
        <v>57</v>
      </c>
      <c r="B25" s="39"/>
      <c r="C25" s="40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33">
        <f t="shared" si="1"/>
        <v>8500</v>
      </c>
    </row>
    <row r="27" spans="1:9" x14ac:dyDescent="0.3">
      <c r="A27" s="4" t="s">
        <v>60</v>
      </c>
      <c r="B27" s="5" t="s">
        <v>170</v>
      </c>
    </row>
    <row r="28" spans="1:9" x14ac:dyDescent="0.3">
      <c r="A28" s="6" t="s">
        <v>171</v>
      </c>
      <c r="B28" s="6" t="s">
        <v>172</v>
      </c>
      <c r="C28" s="6" t="s">
        <v>173</v>
      </c>
      <c r="D28" s="8" t="s">
        <v>174</v>
      </c>
    </row>
    <row r="29" spans="1:9" x14ac:dyDescent="0.3">
      <c r="A29" s="6" t="s">
        <v>61</v>
      </c>
      <c r="B29" s="6" t="s">
        <v>175</v>
      </c>
      <c r="C29" s="6">
        <v>12022365</v>
      </c>
      <c r="D29" s="6" t="str">
        <f>LEFT(C29,4)&amp;"-"&amp; HLOOKUP(MID(C29,5,1)*1,$B$39:$D$40,2,FALSE)</f>
        <v>1202-G</v>
      </c>
    </row>
    <row r="30" spans="1:9" x14ac:dyDescent="0.3">
      <c r="A30" s="6" t="s">
        <v>63</v>
      </c>
      <c r="B30" s="6" t="s">
        <v>176</v>
      </c>
      <c r="C30" s="6">
        <v>53651015</v>
      </c>
      <c r="D30" s="6" t="str">
        <f t="shared" ref="D30:D36" si="2">LEFT(C30,4)&amp;"-"&amp; HLOOKUP(MID(C30,5,1)*1,$B$39:$D$40,2,FALSE)</f>
        <v>5365-P</v>
      </c>
    </row>
    <row r="31" spans="1:9" x14ac:dyDescent="0.3">
      <c r="A31" s="6" t="s">
        <v>64</v>
      </c>
      <c r="B31" s="6" t="s">
        <v>175</v>
      </c>
      <c r="C31" s="6">
        <v>49813438</v>
      </c>
      <c r="D31" s="6" t="str">
        <f t="shared" si="2"/>
        <v>4981-V</v>
      </c>
    </row>
    <row r="32" spans="1:9" x14ac:dyDescent="0.3">
      <c r="A32" s="6" t="s">
        <v>66</v>
      </c>
      <c r="B32" s="6" t="s">
        <v>176</v>
      </c>
      <c r="C32" s="6">
        <v>63912501</v>
      </c>
      <c r="D32" s="6" t="str">
        <f t="shared" si="2"/>
        <v>6391-G</v>
      </c>
    </row>
    <row r="33" spans="1:7" x14ac:dyDescent="0.3">
      <c r="A33" s="6" t="s">
        <v>67</v>
      </c>
      <c r="B33" s="6" t="s">
        <v>176</v>
      </c>
      <c r="C33" s="6">
        <v>79343900</v>
      </c>
      <c r="D33" s="6" t="str">
        <f t="shared" si="2"/>
        <v>7934-V</v>
      </c>
    </row>
    <row r="34" spans="1:7" x14ac:dyDescent="0.3">
      <c r="A34" s="6" t="s">
        <v>68</v>
      </c>
      <c r="B34" s="6" t="s">
        <v>175</v>
      </c>
      <c r="C34" s="6">
        <v>69301257</v>
      </c>
      <c r="D34" s="6" t="str">
        <f t="shared" si="2"/>
        <v>6930-P</v>
      </c>
    </row>
    <row r="35" spans="1:7" x14ac:dyDescent="0.3">
      <c r="A35" s="6" t="s">
        <v>69</v>
      </c>
      <c r="B35" s="6" t="s">
        <v>175</v>
      </c>
      <c r="C35" s="6">
        <v>83151824</v>
      </c>
      <c r="D35" s="6" t="str">
        <f t="shared" si="2"/>
        <v>8315-P</v>
      </c>
    </row>
    <row r="36" spans="1:7" x14ac:dyDescent="0.3">
      <c r="A36" s="6" t="s">
        <v>70</v>
      </c>
      <c r="B36" s="6" t="s">
        <v>175</v>
      </c>
      <c r="C36" s="6">
        <v>28673709</v>
      </c>
      <c r="D36" s="6" t="str">
        <f t="shared" si="2"/>
        <v>2867-V</v>
      </c>
      <c r="G36" t="str">
        <f>HLOOKUP(MID(C29,5,1)*1,$B$39:$D$40,2,FALSE)</f>
        <v>G</v>
      </c>
    </row>
    <row r="38" spans="1:7" x14ac:dyDescent="0.3">
      <c r="A38" t="s">
        <v>177</v>
      </c>
    </row>
    <row r="39" spans="1:7" x14ac:dyDescent="0.3">
      <c r="A39" s="6" t="s">
        <v>178</v>
      </c>
      <c r="B39" s="6">
        <v>3</v>
      </c>
      <c r="C39" s="6">
        <v>2</v>
      </c>
      <c r="D39" s="6">
        <v>1</v>
      </c>
    </row>
    <row r="40" spans="1:7" x14ac:dyDescent="0.3">
      <c r="A40" s="6" t="s">
        <v>169</v>
      </c>
      <c r="B40" s="6" t="s">
        <v>179</v>
      </c>
      <c r="C40" s="6" t="s">
        <v>180</v>
      </c>
      <c r="D40" s="6" t="s">
        <v>181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4" sqref="A24"/>
    </sheetView>
  </sheetViews>
  <sheetFormatPr defaultRowHeight="16.5" x14ac:dyDescent="0.3"/>
  <cols>
    <col min="1" max="1" width="15.25" bestFit="1" customWidth="1"/>
    <col min="2" max="3" width="11.375" customWidth="1"/>
    <col min="4" max="5" width="11.375" bestFit="1" customWidth="1"/>
    <col min="6" max="6" width="10.75" customWidth="1"/>
  </cols>
  <sheetData>
    <row r="1" spans="1:6" ht="20.25" x14ac:dyDescent="0.3">
      <c r="A1" s="37" t="s">
        <v>101</v>
      </c>
      <c r="B1" s="37"/>
      <c r="C1" s="37"/>
      <c r="D1" s="37"/>
      <c r="E1" s="37"/>
      <c r="F1" s="37"/>
    </row>
    <row r="3" spans="1:6" x14ac:dyDescent="0.3">
      <c r="A3" s="6" t="s">
        <v>102</v>
      </c>
      <c r="B3" s="6" t="s">
        <v>103</v>
      </c>
      <c r="C3" s="6" t="s">
        <v>104</v>
      </c>
      <c r="D3" s="6" t="s">
        <v>105</v>
      </c>
      <c r="E3" s="6" t="s">
        <v>106</v>
      </c>
      <c r="F3" s="6" t="s">
        <v>107</v>
      </c>
    </row>
    <row r="4" spans="1:6" x14ac:dyDescent="0.3">
      <c r="A4" s="6" t="s">
        <v>116</v>
      </c>
      <c r="B4" s="6" t="s">
        <v>108</v>
      </c>
      <c r="C4" s="6" t="s">
        <v>109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116</v>
      </c>
      <c r="B5" s="6" t="s">
        <v>108</v>
      </c>
      <c r="C5" s="6" t="s">
        <v>110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116</v>
      </c>
      <c r="B6" s="6" t="s">
        <v>111</v>
      </c>
      <c r="C6" s="6" t="s">
        <v>112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116</v>
      </c>
      <c r="B7" s="6" t="s">
        <v>113</v>
      </c>
      <c r="C7" s="6" t="s">
        <v>114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117</v>
      </c>
      <c r="B8" s="6" t="s">
        <v>113</v>
      </c>
      <c r="C8" s="6" t="s">
        <v>109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117</v>
      </c>
      <c r="B9" s="6" t="s">
        <v>113</v>
      </c>
      <c r="C9" s="6" t="s">
        <v>114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117</v>
      </c>
      <c r="B10" s="6" t="s">
        <v>108</v>
      </c>
      <c r="C10" s="6" t="s">
        <v>109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117</v>
      </c>
      <c r="B11" s="6" t="s">
        <v>115</v>
      </c>
      <c r="C11" s="6" t="s">
        <v>109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118</v>
      </c>
      <c r="B12" s="6" t="s">
        <v>113</v>
      </c>
      <c r="C12" s="6" t="s">
        <v>110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118</v>
      </c>
      <c r="B13" s="6" t="s">
        <v>111</v>
      </c>
      <c r="C13" s="6" t="s">
        <v>109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118</v>
      </c>
      <c r="B14" s="6" t="s">
        <v>115</v>
      </c>
      <c r="C14" s="6" t="s">
        <v>112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118</v>
      </c>
      <c r="B15" s="6" t="s">
        <v>108</v>
      </c>
      <c r="C15" s="6" t="s">
        <v>114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15" t="s">
        <v>102</v>
      </c>
      <c r="B19" t="s">
        <v>211</v>
      </c>
    </row>
    <row r="21" spans="1:5" x14ac:dyDescent="0.3">
      <c r="A21" s="15" t="s">
        <v>225</v>
      </c>
      <c r="B21" s="15" t="s">
        <v>103</v>
      </c>
    </row>
    <row r="22" spans="1:5" x14ac:dyDescent="0.3">
      <c r="A22" s="15" t="s">
        <v>104</v>
      </c>
      <c r="B22" t="s">
        <v>115</v>
      </c>
      <c r="C22" t="s">
        <v>113</v>
      </c>
      <c r="D22" t="s">
        <v>111</v>
      </c>
      <c r="E22" t="s">
        <v>108</v>
      </c>
    </row>
    <row r="23" spans="1:5" x14ac:dyDescent="0.3">
      <c r="A23" t="s">
        <v>112</v>
      </c>
      <c r="B23" s="16">
        <v>148000</v>
      </c>
      <c r="C23" s="16" t="s">
        <v>213</v>
      </c>
      <c r="D23" s="16">
        <v>925000</v>
      </c>
      <c r="E23" s="16" t="s">
        <v>213</v>
      </c>
    </row>
    <row r="24" spans="1:5" x14ac:dyDescent="0.3">
      <c r="A24" t="s">
        <v>109</v>
      </c>
      <c r="B24" s="16">
        <v>2900000</v>
      </c>
      <c r="C24" s="16">
        <v>870000</v>
      </c>
      <c r="D24" s="16">
        <v>2030000</v>
      </c>
      <c r="E24" s="16">
        <v>507500</v>
      </c>
    </row>
    <row r="25" spans="1:5" x14ac:dyDescent="0.3">
      <c r="A25" t="s">
        <v>110</v>
      </c>
      <c r="B25" s="16" t="s">
        <v>213</v>
      </c>
      <c r="C25" s="16">
        <v>996000</v>
      </c>
      <c r="D25" s="16" t="s">
        <v>213</v>
      </c>
      <c r="E25" s="16">
        <v>1826000</v>
      </c>
    </row>
    <row r="26" spans="1:5" x14ac:dyDescent="0.3">
      <c r="A26" t="s">
        <v>114</v>
      </c>
      <c r="B26" s="16" t="s">
        <v>213</v>
      </c>
      <c r="C26" s="16">
        <v>1980300</v>
      </c>
      <c r="D26" s="16" t="s">
        <v>213</v>
      </c>
      <c r="E26" s="16">
        <v>2927400</v>
      </c>
    </row>
    <row r="27" spans="1:5" x14ac:dyDescent="0.3">
      <c r="A27" t="s">
        <v>212</v>
      </c>
      <c r="B27" s="16">
        <v>1524000</v>
      </c>
      <c r="C27" s="16">
        <v>1456650</v>
      </c>
      <c r="D27" s="16">
        <v>1477500</v>
      </c>
      <c r="E27" s="16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>
      <selection activeCell="I8" sqref="I8"/>
    </sheetView>
  </sheetViews>
  <sheetFormatPr defaultRowHeight="16.5" outlineLevelRow="1" outlineLevelCol="1" x14ac:dyDescent="0.3"/>
  <cols>
    <col min="3" max="3" width="7.125" customWidth="1"/>
    <col min="4" max="6" width="13" bestFit="1" customWidth="1" outlineLevel="1"/>
  </cols>
  <sheetData>
    <row r="1" spans="2:6" ht="17.25" thickBot="1" x14ac:dyDescent="0.35"/>
    <row r="2" spans="2:6" x14ac:dyDescent="0.3">
      <c r="B2" s="21" t="s">
        <v>217</v>
      </c>
      <c r="C2" s="22"/>
      <c r="D2" s="28"/>
      <c r="E2" s="28"/>
      <c r="F2" s="28"/>
    </row>
    <row r="3" spans="2:6" collapsed="1" x14ac:dyDescent="0.3">
      <c r="B3" s="20"/>
      <c r="C3" s="20"/>
      <c r="D3" s="29" t="s">
        <v>219</v>
      </c>
      <c r="E3" s="29" t="s">
        <v>214</v>
      </c>
      <c r="F3" s="29" t="s">
        <v>216</v>
      </c>
    </row>
    <row r="4" spans="2:6" ht="40.5" hidden="1" outlineLevel="1" x14ac:dyDescent="0.3">
      <c r="B4" s="24"/>
      <c r="C4" s="24"/>
      <c r="D4" s="17"/>
      <c r="E4" s="31" t="s">
        <v>215</v>
      </c>
      <c r="F4" s="31" t="s">
        <v>215</v>
      </c>
    </row>
    <row r="5" spans="2:6" x14ac:dyDescent="0.3">
      <c r="B5" s="25" t="s">
        <v>218</v>
      </c>
      <c r="C5" s="26"/>
      <c r="D5" s="23"/>
      <c r="E5" s="23"/>
      <c r="F5" s="23"/>
    </row>
    <row r="6" spans="2:6" outlineLevel="1" x14ac:dyDescent="0.3">
      <c r="B6" s="24"/>
      <c r="C6" s="24" t="s">
        <v>94</v>
      </c>
      <c r="D6" s="18">
        <v>200000</v>
      </c>
      <c r="E6" s="30">
        <v>250000</v>
      </c>
      <c r="F6" s="30">
        <v>150000</v>
      </c>
    </row>
    <row r="7" spans="2:6" x14ac:dyDescent="0.3">
      <c r="B7" s="25" t="s">
        <v>220</v>
      </c>
      <c r="C7" s="26"/>
      <c r="D7" s="23"/>
      <c r="E7" s="23"/>
      <c r="F7" s="23"/>
    </row>
    <row r="8" spans="2:6" ht="17.25" outlineLevel="1" thickBot="1" x14ac:dyDescent="0.35">
      <c r="B8" s="27"/>
      <c r="C8" s="27" t="s">
        <v>126</v>
      </c>
      <c r="D8" s="19">
        <v>133280000</v>
      </c>
      <c r="E8" s="19">
        <v>191380000</v>
      </c>
      <c r="F8" s="19">
        <v>75180000</v>
      </c>
    </row>
    <row r="9" spans="2:6" x14ac:dyDescent="0.3">
      <c r="B9" t="s">
        <v>221</v>
      </c>
    </row>
    <row r="10" spans="2:6" x14ac:dyDescent="0.3">
      <c r="B10" t="s">
        <v>222</v>
      </c>
    </row>
    <row r="11" spans="2:6" x14ac:dyDescent="0.3">
      <c r="B11" t="s">
        <v>223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19" sqref="F19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7" t="s">
        <v>119</v>
      </c>
      <c r="B1" s="37"/>
      <c r="C1" s="37"/>
      <c r="D1" s="37"/>
      <c r="E1" s="37"/>
    </row>
    <row r="3" spans="1:5" x14ac:dyDescent="0.3">
      <c r="A3" s="6" t="s">
        <v>120</v>
      </c>
      <c r="B3" s="6" t="s">
        <v>121</v>
      </c>
      <c r="D3" s="6" t="s">
        <v>122</v>
      </c>
      <c r="E3" s="7">
        <v>43000000</v>
      </c>
    </row>
    <row r="4" spans="1:5" x14ac:dyDescent="0.3">
      <c r="A4" s="6" t="s">
        <v>94</v>
      </c>
      <c r="B4" s="7">
        <v>200000</v>
      </c>
      <c r="D4" s="6" t="s">
        <v>123</v>
      </c>
      <c r="E4" s="7">
        <v>6120000</v>
      </c>
    </row>
    <row r="5" spans="1:5" x14ac:dyDescent="0.3">
      <c r="A5" s="6" t="s">
        <v>95</v>
      </c>
      <c r="B5" s="7">
        <v>1162</v>
      </c>
      <c r="D5" s="6" t="s">
        <v>124</v>
      </c>
      <c r="E5" s="7">
        <v>50000000</v>
      </c>
    </row>
    <row r="6" spans="1:5" x14ac:dyDescent="0.3">
      <c r="A6" s="6" t="s">
        <v>125</v>
      </c>
      <c r="B6" s="7">
        <f>B4*B5</f>
        <v>232400000</v>
      </c>
      <c r="D6" s="6" t="s">
        <v>126</v>
      </c>
      <c r="E6" s="7">
        <f>B6-SUM(E3:E5)</f>
        <v>133280000</v>
      </c>
    </row>
  </sheetData>
  <scenarios current="1" sqref="E6">
    <scenario name="판매가인상" locked="1" count="1" user="Administrator" comment="만든 사람 Administrator 날짜 2026-05-09">
      <inputCells r="B4" val="250000" numFmtId="41"/>
    </scenario>
    <scenario name="판매가인하" locked="1" count="1" user="Administrator" comment="만든 사람 Administrator 날짜 2026-05-09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24" sqref="E24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7" t="s">
        <v>127</v>
      </c>
      <c r="B1" s="37"/>
      <c r="C1" s="37"/>
      <c r="D1" s="37"/>
      <c r="E1" s="37"/>
      <c r="F1" s="37"/>
    </row>
    <row r="3" spans="1:6" x14ac:dyDescent="0.3">
      <c r="A3" s="6" t="s">
        <v>128</v>
      </c>
      <c r="B3" s="6" t="s">
        <v>129</v>
      </c>
      <c r="C3" s="6" t="s">
        <v>125</v>
      </c>
      <c r="D3" s="6" t="s">
        <v>130</v>
      </c>
      <c r="E3" s="6" t="s">
        <v>131</v>
      </c>
      <c r="F3" s="6" t="s">
        <v>132</v>
      </c>
    </row>
    <row r="4" spans="1:6" x14ac:dyDescent="0.3">
      <c r="A4" s="9">
        <v>42748</v>
      </c>
      <c r="B4" s="6" t="s">
        <v>133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6" x14ac:dyDescent="0.3">
      <c r="A5" s="9">
        <v>42929</v>
      </c>
      <c r="B5" s="6" t="s">
        <v>134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6" x14ac:dyDescent="0.3">
      <c r="A6" s="9">
        <v>43195</v>
      </c>
      <c r="B6" s="6" t="s">
        <v>135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6" x14ac:dyDescent="0.3">
      <c r="A7" s="9">
        <v>43226</v>
      </c>
      <c r="B7" s="6" t="s">
        <v>136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6" x14ac:dyDescent="0.3">
      <c r="A8" s="9">
        <v>43316</v>
      </c>
      <c r="B8" s="6" t="s">
        <v>137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6" x14ac:dyDescent="0.3">
      <c r="A9" s="9">
        <v>43683</v>
      </c>
      <c r="B9" s="6" t="s">
        <v>138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</row>
    <row r="10" spans="1:6" x14ac:dyDescent="0.3">
      <c r="A10" s="9">
        <v>43721</v>
      </c>
      <c r="B10" s="6" t="s">
        <v>139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6" x14ac:dyDescent="0.3">
      <c r="A11" s="9">
        <v>43991</v>
      </c>
      <c r="B11" s="6" t="s">
        <v>140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6" x14ac:dyDescent="0.3">
      <c r="A12" s="9">
        <v>44173</v>
      </c>
      <c r="B12" s="6" t="s">
        <v>141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6" x14ac:dyDescent="0.3">
      <c r="A13" s="9">
        <v>44267</v>
      </c>
      <c r="B13" s="6" t="s">
        <v>142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5" sqref="K5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7" t="s">
        <v>143</v>
      </c>
      <c r="B1" s="37"/>
      <c r="C1" s="37"/>
      <c r="D1" s="37"/>
      <c r="E1" s="37"/>
    </row>
    <row r="2" spans="1:5" x14ac:dyDescent="0.3">
      <c r="E2" s="10" t="s">
        <v>154</v>
      </c>
    </row>
    <row r="3" spans="1:5" x14ac:dyDescent="0.3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</row>
    <row r="4" spans="1:5" x14ac:dyDescent="0.3">
      <c r="A4" s="6" t="s">
        <v>149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150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151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152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153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2026-05-09T12:55:31Z</dcterms:modified>
</cp:coreProperties>
</file>