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박한별\Desktop\2026_컴활2급실기_기본서 (1)\03 기본모의고사\"/>
    </mc:Choice>
  </mc:AlternateContent>
  <xr:revisionPtr revIDLastSave="0" documentId="13_ncr:1_{4C3D35F2-2355-4865-8622-85968E3FE58C}" xr6:coauthVersionLast="47" xr6:coauthVersionMax="47" xr10:uidLastSave="{00000000-0000-0000-0000-000000000000}"/>
  <bookViews>
    <workbookView xWindow="11424" yWindow="0" windowWidth="11712" windowHeight="12336" activeTab="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" l="1" a="1"/>
  <c r="C4" i="2" s="1"/>
  <c r="C5" i="2" a="1"/>
  <c r="C5" i="2"/>
  <c r="C6" i="2" a="1"/>
  <c r="C6" i="2"/>
  <c r="C7" i="2" a="1"/>
  <c r="C7" i="2"/>
  <c r="C8" i="2" a="1"/>
  <c r="C8" i="2" s="1"/>
  <c r="C9" i="2" a="1"/>
  <c r="C9" i="2"/>
  <c r="C10" i="2" a="1"/>
  <c r="C10" i="2"/>
  <c r="C11" i="2" a="1"/>
  <c r="C11" i="2"/>
  <c r="C12" i="2" a="1"/>
  <c r="C12" i="2" s="1"/>
  <c r="A37" i="2" a="1"/>
  <c r="A37" i="2" s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G5" i="12"/>
  <c r="G6" i="12"/>
  <c r="G7" i="12"/>
  <c r="G8" i="12"/>
  <c r="G9" i="12"/>
  <c r="G4" i="12"/>
  <c r="G19" i="5"/>
  <c r="G17" i="5"/>
  <c r="G10" i="5"/>
  <c r="G6" i="5"/>
  <c r="F18" i="5"/>
  <c r="E18" i="5"/>
  <c r="F11" i="5"/>
  <c r="E11" i="5"/>
  <c r="F7" i="5"/>
  <c r="F20" i="5" s="1"/>
  <c r="E7" i="5"/>
  <c r="E20" i="5" s="1"/>
  <c r="B15" i="9"/>
  <c r="A15" i="9"/>
  <c r="I5" i="8"/>
  <c r="I6" i="8"/>
  <c r="I7" i="8"/>
  <c r="I8" i="8"/>
  <c r="I9" i="8"/>
  <c r="I10" i="8"/>
  <c r="I11" i="8"/>
  <c r="I12" i="8"/>
  <c r="I13" i="8"/>
  <c r="I4" i="8"/>
  <c r="D5" i="10"/>
  <c r="E5" i="10"/>
  <c r="F5" i="10" s="1"/>
  <c r="D6" i="10"/>
  <c r="E6" i="10"/>
  <c r="F6" i="10" s="1"/>
  <c r="D7" i="10"/>
  <c r="E7" i="10"/>
  <c r="F7" i="10" s="1"/>
  <c r="D8" i="10"/>
  <c r="E8" i="10"/>
  <c r="F8" i="10" s="1"/>
  <c r="D9" i="10"/>
  <c r="E9" i="10"/>
  <c r="F9" i="10" s="1"/>
  <c r="D10" i="10"/>
  <c r="E10" i="10"/>
  <c r="F10" i="10" s="1"/>
  <c r="D11" i="10"/>
  <c r="E11" i="10"/>
  <c r="F11" i="10" s="1"/>
  <c r="D12" i="10"/>
  <c r="E12" i="10"/>
  <c r="F12" i="10" s="1"/>
  <c r="D13" i="10"/>
  <c r="E13" i="10"/>
  <c r="F13" i="10" s="1"/>
  <c r="D14" i="10"/>
  <c r="E14" i="10"/>
  <c r="F14" i="10" s="1"/>
  <c r="F4" i="10"/>
  <c r="G4" i="10" s="1"/>
  <c r="E4" i="10"/>
  <c r="D4" i="10"/>
  <c r="G14" i="10" l="1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<sst xmlns="http://schemas.openxmlformats.org/spreadsheetml/2006/main" count="524" uniqueCount="324">
  <si>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</si>
  <si>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</si>
  <si>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</si>
  <si>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</si>
  <si>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</si>
  <si>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</si>
  <si>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</si>
  <si>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</si>
  <si>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</si>
  <si>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</si>
  <si>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</si>
  <si>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</si>
  <si>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</si>
  <si>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</si>
  <si>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</si>
  <si>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</si>
  <si>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</si>
  <si>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</si>
  <si>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</si>
  <si>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</si>
  <si>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</si>
  <si>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</si>
  <si>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</si>
  <si>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</si>
  <si>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</si>
  <si>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</si>
  <si>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</si>
  <si>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</si>
  <si>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</si>
  <si>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</si>
  <si>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</si>
  <si>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</si>
  <si>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</si>
  <si>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</si>
  <si>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</si>
  <si>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</si>
  <si>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</si>
  <si>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</si>
  <si>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</si>
  <si>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</si>
  <si>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</si>
  <si>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</si>
  <si>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</si>
  <si>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</si>
  <si>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</si>
  <si>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</si>
  <si>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</si>
  <si>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</si>
  <si>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</si>
  <si>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</si>
  <si>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</si>
  <si>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</si>
  <si>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</si>
  <si>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</si>
  <si>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</si>
  <si>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</si>
  <si>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</si>
  <si>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</si>
  <si>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</si>
  <si>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</si>
  <si>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</si>
  <si>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</si>
  <si>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</si>
  <si>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</si>
  <si>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</si>
  <si>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</si>
  <si>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</si>
  <si>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</si>
  <si>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</si>
  <si>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</si>
  <si>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</si>
  <si>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</si>
  <si>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</si>
  <si>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</si>
  <si>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</si>
  <si>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</si>
  <si>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</si>
  <si>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</si>
  <si>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</si>
  <si>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</si>
  <si>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</si>
  <si>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</si>
  <si>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</si>
  <si>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</si>
  <si>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</si>
  <si>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</si>
  <si>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</si>
  <si>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</si>
  <si>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</si>
  <si>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</si>
  <si>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</si>
  <si>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</si>
  <si>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</si>
  <si>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</si>
  <si>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</si>
  <si>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</si>
  <si>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</si>
  <si>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</si>
  <si>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</si>
  <si>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</si>
  <si>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</si>
  <si>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</si>
  <si>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</si>
  <si>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</si>
  <si>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</si>
  <si>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</si>
  <si>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</si>
  <si>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</si>
  <si>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</si>
  <si>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</si>
  <si>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</si>
  <si>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</si>
  <si>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</si>
  <si>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</si>
  <si>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</si>
  <si>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</si>
  <si>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</si>
  <si>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</si>
  <si>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</si>
  <si>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</si>
  <si>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</si>
  <si>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</si>
  <si>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</si>
  <si>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</si>
  <si>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</si>
  <si>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</si>
  <si>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</si>
  <si>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</si>
  <si>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</si>
  <si>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</si>
  <si>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</si>
  <si>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</si>
  <si>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</si>
  <si>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</si>
  <si>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</si>
  <si>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</si>
  <si>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</si>
  <si>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</si>
  <si>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</si>
  <si>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</si>
  <si>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</si>
  <si>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</si>
  <si>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</si>
  <si>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</si>
  <si>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</si>
  <si>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</si>
  <si>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</si>
  <si>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</si>
  <si>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</si>
  <si>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</si>
  <si>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</si>
  <si>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</si>
  <si>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</si>
  <si>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</si>
  <si>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</si>
  <si>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</si>
  <si>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</si>
  <si>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</si>
  <si>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</si>
  <si>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</si>
  <si>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</si>
  <si>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</si>
  <si>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</si>
  <si>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</si>
  <si>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</si>
  <si>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</si>
  <si>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</si>
  <si>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</si>
  <si>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</si>
  <si>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</si>
  <si>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</si>
  <si>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</si>
  <si>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</si>
  <si>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</si>
  <si>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</si>
  <si>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</si>
  <si>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</si>
  <si>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</si>
  <si>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</si>
  <si>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</si>
  <si>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</si>
  <si>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</si>
  <si>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</si>
  <si>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</si>
  <si>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</si>
  <si>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</si>
  <si>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</si>
  <si>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</si>
  <si>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</si>
  <si>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</si>
  <si>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</si>
  <si>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</si>
  <si>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</si>
  <si>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</si>
  <si>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</si>
  <si>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</si>
  <si>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</si>
  <si>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</si>
  <si>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</si>
  <si>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</si>
  <si>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</si>
  <si>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</si>
  <si>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</si>
  <si>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</si>
  <si>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</si>
  <si>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</si>
  <si>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</si>
  <si>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</si>
  <si>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</si>
  <si>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</si>
  <si>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</si>
  <si>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</si>
  <si>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</si>
  <si>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</si>
  <si>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</si>
  <si>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</si>
  <si>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</si>
  <si>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</si>
  <si>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</si>
  <si>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</si>
  <si>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</si>
  <si>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</si>
  <si>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</si>
  <si>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</si>
  <si>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</si>
  <si>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</si>
  <si>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</si>
  <si>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</si>
  <si>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</si>
  <si>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</si>
  <si>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</si>
  <si>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</si>
  <si>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</si>
  <si>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</si>
  <si>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</si>
  <si>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</si>
  <si>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</si>
  <si>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</si>
  <si>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</si>
  <si>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</si>
  <si>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</si>
  <si>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</si>
  <si>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</si>
  <si>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</si>
  <si>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</si>
  <si>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</si>
  <si>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</si>
  <si>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</si>
  <si>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</si>
  <si>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</si>
  <si>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</si>
  <si>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</si>
  <si>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</si>
  <si>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</si>
  <si>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</si>
  <si>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</si>
  <si>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</si>
  <si>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</si>
  <si>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</si>
  <si>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</si>
  <si>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</si>
  <si>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</si>
  <si>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</si>
  <si>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</si>
  <si>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</si>
  <si>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</si>
  <si>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</si>
  <si>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</si>
  <si>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</si>
  <si>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</si>
  <si>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</si>
  <si>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</si>
  <si>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고객코드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</si>
  <si>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</si>
  <si>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</si>
  <si>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</si>
  <si>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</si>
  <si>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</si>
  <si>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</si>
  <si>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성명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</si>
  <si>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</si>
  <si>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</si>
  <si>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</si>
  <si>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</si>
  <si>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</si>
  <si>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</si>
  <si>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주민등록번호</t>
    <phoneticPr fontId="1" type="noConversion"/>
  </si>
  <si>
    <t>성별</t>
    <phoneticPr fontId="1" type="noConversion"/>
  </si>
  <si>
    <t>여</t>
    <phoneticPr fontId="1" type="noConversion"/>
  </si>
  <si>
    <t>남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</si>
  <si>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</si>
  <si>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</si>
  <si>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</si>
  <si>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</si>
  <si>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</si>
  <si>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</si>
  <si>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</si>
  <si>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</si>
  <si>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</si>
  <si>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조건1</t>
    <phoneticPr fontId="1" type="noConversion"/>
  </si>
  <si>
    <t>조건2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</si>
  <si>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</si>
  <si>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</si>
  <si>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</si>
  <si>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</si>
  <si>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</si>
  <si>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</si>
  <si>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</si>
  <si>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</si>
  <si>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</si>
  <si>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</si>
  <si>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</si>
  <si>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</si>
  <si>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공제계비율</t>
  </si>
  <si>
    <t>이지형부장</t>
  </si>
  <si>
    <t>상여급/공제계비율인하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</si>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</sst>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0" fillId="0" borderId="6" xfId="0" applyBorder="1" applyAlignment="1">
      <alignment horizontal="center" vertical="center"/>
    </xf>
    <xf numFmtId="9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1" applyNumberFormat="1" applyFont="1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8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9" fontId="0" fillId="0" borderId="0" xfId="0" applyNumberFormat="1">
      <alignment vertical="center"/>
    </xf>
    <xf numFmtId="41" fontId="0" fillId="0" borderId="13" xfId="0" applyNumberFormat="1" applyBorder="1">
      <alignment vertical="center"/>
    </xf>
    <xf numFmtId="0" fontId="10" fillId="5" borderId="14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left" vertical="center"/>
    </xf>
    <xf numFmtId="0" fontId="10" fillId="5" borderId="12" xfId="0" applyFont="1" applyFill="1" applyBorder="1" applyAlignment="1">
      <alignment horizontal="left" vertical="center"/>
    </xf>
    <xf numFmtId="0" fontId="0" fillId="0" borderId="15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15" xfId="0" applyFont="1" applyFill="1" applyBorder="1" applyAlignment="1">
      <alignment horizontal="left" vertical="center"/>
    </xf>
    <xf numFmtId="0" fontId="13" fillId="6" borderId="15" xfId="0" applyFont="1" applyFill="1" applyBorder="1" applyAlignment="1">
      <alignment horizontal="left" vertical="center"/>
    </xf>
    <xf numFmtId="0" fontId="11" fillId="6" borderId="13" xfId="0" applyFont="1" applyFill="1" applyBorder="1" applyAlignment="1">
      <alignment horizontal="left" vertical="center"/>
    </xf>
    <xf numFmtId="0" fontId="9" fillId="5" borderId="12" xfId="0" applyFont="1" applyFill="1" applyBorder="1" applyAlignment="1">
      <alignment horizontal="right" vertical="center"/>
    </xf>
    <xf numFmtId="0" fontId="9" fillId="5" borderId="14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0" fontId="7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2" xfId="2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3" xfId="3" applyBorder="1" applyAlignment="1">
      <alignment horizontal="centerContinuous" vertical="center"/>
    </xf>
    <xf numFmtId="0" fontId="2" fillId="3" borderId="4" xfId="3" applyBorder="1" applyAlignment="1">
      <alignment horizontal="centerContinuous" vertical="center"/>
    </xf>
    <xf numFmtId="0" fontId="2" fillId="3" borderId="5" xfId="3" applyBorder="1" applyAlignment="1">
      <alignment horizontal="centerContinuous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ont>
        <color theme="1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Relationship Id="rId22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차트작업!$B$4:$B$13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(차트작업!$I$4:$I$7,차트작업!$I$9:$I$10,차트작업!$I$12)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86</c:v>
                      </c:pt>
                      <c:pt idx="5">
                        <c:v>87</c:v>
                      </c:pt>
                      <c:pt idx="6">
                        <c:v>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7620</xdr:colOff>
          <xdr:row>9</xdr:row>
          <xdr:rowOff>205740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A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D02F910F-CCE4-42E6-A534-FFDC78673B4E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한별" refreshedDate="46133.975467245371" createdVersion="8" refreshedVersion="8" minRefreshableVersion="3" recordCount="8" xr:uid="{CA54C8C9-2D4A-4F60-A3FD-23BAEB7ECD2A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327C6F-BA36-4A54-B6D8-E1B6F9476A81}" name="피벗 테이블1" cacheId="0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 insertBlankRow="1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 insertBlankRow="1">
      <items count="4">
        <item x="2"/>
        <item x="1"/>
        <item x="0"/>
        <item t="default"/>
      </items>
    </pivotField>
    <pivotField showAll="0" insertBlankRow="1"/>
    <pivotField showAll="0" insertBlankRow="1"/>
    <pivotField showAll="0" insertBlankRow="1"/>
    <pivotField showAll="0" insertBlankRow="1"/>
    <pivotField dataField="1" showAll="0" insertBlankRow="1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6" sqref="G16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272</v>
      </c>
      <c r="B3" s="2" t="s">
        <v>279</v>
      </c>
      <c r="C3" s="2" t="s">
        <v>286</v>
      </c>
      <c r="D3" s="2" t="s">
        <v>287</v>
      </c>
      <c r="E3" s="2" t="s">
        <v>290</v>
      </c>
      <c r="F3" s="2" t="s">
        <v>291</v>
      </c>
      <c r="G3" s="2" t="s">
        <v>292</v>
      </c>
    </row>
    <row r="4" spans="1:7" x14ac:dyDescent="0.4">
      <c r="A4" s="2" t="s">
        <v>273</v>
      </c>
      <c r="B4" s="2" t="s">
        <v>280</v>
      </c>
      <c r="C4" s="2" t="s">
        <v>293</v>
      </c>
      <c r="D4" s="2" t="s">
        <v>288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274</v>
      </c>
      <c r="B5" s="2" t="s">
        <v>281</v>
      </c>
      <c r="C5" s="2" t="s">
        <v>294</v>
      </c>
      <c r="D5" s="2" t="s">
        <v>289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275</v>
      </c>
      <c r="B6" s="2" t="s">
        <v>282</v>
      </c>
      <c r="C6" s="2" t="s">
        <v>295</v>
      </c>
      <c r="D6" s="2" t="s">
        <v>289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276</v>
      </c>
      <c r="B7" s="2" t="s">
        <v>283</v>
      </c>
      <c r="C7" s="2" t="s">
        <v>296</v>
      </c>
      <c r="D7" s="2" t="s">
        <v>289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277</v>
      </c>
      <c r="B8" s="2" t="s">
        <v>284</v>
      </c>
      <c r="C8" s="2" t="s">
        <v>297</v>
      </c>
      <c r="D8" s="2" t="s">
        <v>288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278</v>
      </c>
      <c r="B9" s="2" t="s">
        <v>285</v>
      </c>
      <c r="C9" s="2" t="s">
        <v>298</v>
      </c>
      <c r="D9" s="2" t="s">
        <v>288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28AD3-AC23-42EC-8905-DE5F92376082}">
  <sheetPr>
    <outlinePr summaryBelow="0"/>
  </sheetPr>
  <dimension ref="B1:F11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0" t="s">
        <v>317</v>
      </c>
      <c r="C2" s="31"/>
      <c r="D2" s="37"/>
      <c r="E2" s="37"/>
      <c r="F2" s="37"/>
    </row>
    <row r="3" spans="2:6" collapsed="1" x14ac:dyDescent="0.4">
      <c r="B3" s="29"/>
      <c r="C3" s="29"/>
      <c r="D3" s="38" t="s">
        <v>319</v>
      </c>
      <c r="E3" s="38" t="s">
        <v>315</v>
      </c>
      <c r="F3" s="38" t="s">
        <v>316</v>
      </c>
    </row>
    <row r="4" spans="2:6" hidden="1" outlineLevel="1" x14ac:dyDescent="0.4">
      <c r="B4" s="33"/>
      <c r="C4" s="33"/>
      <c r="E4" s="40"/>
      <c r="F4" s="40"/>
    </row>
    <row r="5" spans="2:6" x14ac:dyDescent="0.4">
      <c r="B5" s="34" t="s">
        <v>318</v>
      </c>
      <c r="C5" s="35"/>
      <c r="D5" s="32"/>
      <c r="E5" s="32"/>
      <c r="F5" s="32"/>
    </row>
    <row r="6" spans="2:6" outlineLevel="1" x14ac:dyDescent="0.4">
      <c r="B6" s="33"/>
      <c r="C6" s="33" t="s">
        <v>313</v>
      </c>
      <c r="D6" s="27">
        <v>0.12</v>
      </c>
      <c r="E6" s="39">
        <v>0.11</v>
      </c>
      <c r="F6" s="39">
        <v>0.13</v>
      </c>
    </row>
    <row r="7" spans="2:6" x14ac:dyDescent="0.4">
      <c r="B7" s="34" t="s">
        <v>320</v>
      </c>
      <c r="C7" s="35"/>
      <c r="D7" s="32"/>
      <c r="E7" s="32"/>
      <c r="F7" s="32"/>
    </row>
    <row r="8" spans="2:6" ht="18" outlineLevel="1" thickBot="1" x14ac:dyDescent="0.45">
      <c r="B8" s="36"/>
      <c r="C8" s="36" t="s">
        <v>314</v>
      </c>
      <c r="D8" s="28">
        <v>5386000</v>
      </c>
      <c r="E8" s="28">
        <v>5447000</v>
      </c>
      <c r="F8" s="28">
        <v>5324000</v>
      </c>
    </row>
    <row r="9" spans="2:6" x14ac:dyDescent="0.4">
      <c r="B9" t="s">
        <v>321</v>
      </c>
    </row>
    <row r="10" spans="2:6" x14ac:dyDescent="0.4">
      <c r="B10" t="s">
        <v>322</v>
      </c>
    </row>
    <row r="11" spans="2:6" x14ac:dyDescent="0.4">
      <c r="B11" t="s">
        <v>323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I15" sqref="I15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46" t="s">
        <v>259</v>
      </c>
      <c r="B1" s="46"/>
      <c r="C1" s="46"/>
      <c r="D1" s="46"/>
      <c r="E1" s="46"/>
      <c r="F1" s="46"/>
      <c r="G1" s="46"/>
      <c r="H1" s="46"/>
      <c r="I1" s="46"/>
      <c r="J1" s="46"/>
    </row>
    <row r="3" spans="1:10" x14ac:dyDescent="0.4">
      <c r="A3" s="41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7620</xdr:colOff>
                    <xdr:row>9</xdr:row>
                    <xdr:rowOff>205740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6" workbookViewId="0">
      <selection activeCell="N30" sqref="N30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46" t="s">
        <v>214</v>
      </c>
      <c r="B1" s="46"/>
      <c r="C1" s="46"/>
      <c r="D1" s="46"/>
      <c r="E1" s="46"/>
      <c r="F1" s="46"/>
      <c r="G1" s="46"/>
      <c r="H1" s="46"/>
      <c r="I1" s="46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tabSelected="1" workbookViewId="0">
      <selection activeCell="A3" sqref="A3:G3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45" t="s">
        <v>93</v>
      </c>
      <c r="B1" s="45"/>
      <c r="C1" s="45"/>
      <c r="D1" s="45"/>
      <c r="E1" s="45"/>
      <c r="F1" s="45"/>
      <c r="G1" s="45"/>
    </row>
    <row r="2" spans="1:7" ht="18.600000000000001" thickTop="1" thickBot="1" x14ac:dyDescent="0.45"/>
    <row r="3" spans="1:7" x14ac:dyDescent="0.4">
      <c r="A3" s="48" t="s">
        <v>94</v>
      </c>
      <c r="B3" s="49" t="s">
        <v>95</v>
      </c>
      <c r="C3" s="49" t="s">
        <v>96</v>
      </c>
      <c r="D3" s="49" t="s">
        <v>97</v>
      </c>
      <c r="E3" s="49" t="s">
        <v>98</v>
      </c>
      <c r="F3" s="49" t="s">
        <v>99</v>
      </c>
      <c r="G3" s="50" t="s">
        <v>100</v>
      </c>
    </row>
    <row r="4" spans="1:7" x14ac:dyDescent="0.4">
      <c r="A4" s="15" t="s">
        <v>101</v>
      </c>
      <c r="B4" s="6">
        <v>200</v>
      </c>
      <c r="C4" s="6">
        <v>220</v>
      </c>
      <c r="D4" s="14">
        <v>26400000</v>
      </c>
      <c r="E4" s="13">
        <v>0.1</v>
      </c>
      <c r="F4" s="14">
        <v>23760000</v>
      </c>
      <c r="G4" s="16">
        <v>1.1000000000000001</v>
      </c>
    </row>
    <row r="5" spans="1:7" x14ac:dyDescent="0.4">
      <c r="A5" s="15" t="s">
        <v>64</v>
      </c>
      <c r="B5" s="6">
        <v>150</v>
      </c>
      <c r="C5" s="6">
        <v>120</v>
      </c>
      <c r="D5" s="14">
        <v>14400000</v>
      </c>
      <c r="E5" s="13">
        <v>0</v>
      </c>
      <c r="F5" s="14">
        <v>14400000</v>
      </c>
      <c r="G5" s="16">
        <v>0.8</v>
      </c>
    </row>
    <row r="6" spans="1:7" x14ac:dyDescent="0.4">
      <c r="A6" s="15" t="s">
        <v>102</v>
      </c>
      <c r="B6" s="6">
        <v>120</v>
      </c>
      <c r="C6" s="6">
        <v>100</v>
      </c>
      <c r="D6" s="14">
        <v>12000000</v>
      </c>
      <c r="E6" s="13">
        <v>0</v>
      </c>
      <c r="F6" s="14">
        <v>12000000</v>
      </c>
      <c r="G6" s="16">
        <v>0.83</v>
      </c>
    </row>
    <row r="7" spans="1:7" x14ac:dyDescent="0.4">
      <c r="A7" s="15" t="s">
        <v>103</v>
      </c>
      <c r="B7" s="6">
        <v>300</v>
      </c>
      <c r="C7" s="6">
        <v>220</v>
      </c>
      <c r="D7" s="14">
        <v>66000000</v>
      </c>
      <c r="E7" s="13">
        <v>0.2</v>
      </c>
      <c r="F7" s="14">
        <v>52800000</v>
      </c>
      <c r="G7" s="16">
        <v>0.73</v>
      </c>
    </row>
    <row r="8" spans="1:7" x14ac:dyDescent="0.4">
      <c r="A8" s="15" t="s">
        <v>104</v>
      </c>
      <c r="B8" s="6">
        <v>200</v>
      </c>
      <c r="C8" s="6">
        <v>210</v>
      </c>
      <c r="D8" s="14">
        <v>63000000</v>
      </c>
      <c r="E8" s="13">
        <v>0.2</v>
      </c>
      <c r="F8" s="14">
        <v>50400000</v>
      </c>
      <c r="G8" s="16">
        <v>1.05</v>
      </c>
    </row>
    <row r="9" spans="1:7" x14ac:dyDescent="0.4">
      <c r="A9" s="15" t="s">
        <v>105</v>
      </c>
      <c r="B9" s="6">
        <v>150</v>
      </c>
      <c r="C9" s="6">
        <v>150</v>
      </c>
      <c r="D9" s="14">
        <v>45000000</v>
      </c>
      <c r="E9" s="13">
        <v>0.15</v>
      </c>
      <c r="F9" s="14">
        <v>38250000</v>
      </c>
      <c r="G9" s="16">
        <v>1</v>
      </c>
    </row>
    <row r="10" spans="1:7" ht="18" thickBot="1" x14ac:dyDescent="0.45">
      <c r="A10" s="17" t="s">
        <v>106</v>
      </c>
      <c r="B10" s="18">
        <v>1120</v>
      </c>
      <c r="C10" s="18">
        <v>1020</v>
      </c>
      <c r="D10" s="19">
        <v>226800000</v>
      </c>
      <c r="E10" s="20"/>
      <c r="F10" s="19">
        <v>191610000</v>
      </c>
      <c r="G10" s="21"/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R12" sqref="R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46" t="s">
        <v>107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47" t="s">
        <v>108</v>
      </c>
      <c r="B3" s="47" t="s">
        <v>109</v>
      </c>
      <c r="C3" s="47"/>
      <c r="D3" s="47"/>
      <c r="E3" s="47"/>
      <c r="F3" s="47"/>
      <c r="G3" s="47"/>
      <c r="H3" s="47"/>
      <c r="I3" s="47"/>
      <c r="J3" s="47"/>
      <c r="K3" s="47"/>
    </row>
    <row r="4" spans="1:11" x14ac:dyDescent="0.4">
      <c r="A4" s="47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opLeftCell="A4" workbookViewId="0">
      <selection activeCell="F14" sqref="F14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46" t="s">
        <v>111</v>
      </c>
      <c r="B1" s="46"/>
      <c r="C1" s="46"/>
      <c r="D1" s="46"/>
      <c r="E1" s="46"/>
      <c r="F1" s="46"/>
      <c r="G1" s="46"/>
      <c r="H1" s="46"/>
      <c r="I1" s="46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2" t="s">
        <v>299</v>
      </c>
      <c r="B14" s="2" t="s">
        <v>300</v>
      </c>
    </row>
    <row r="15" spans="1:9" x14ac:dyDescent="0.4">
      <c r="A15" t="b">
        <f>F4&gt;=AVERAGE($F$4:$F$12)</f>
        <v>1</v>
      </c>
      <c r="B15" t="b">
        <f>H4&lt;=50</f>
        <v>1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workbookViewId="0">
      <selection activeCell="D13" sqref="D13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/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IF(MOD(DAY(H3),5)=0,"주간","야간")</f>
        <v>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IF(MOD(DAY(H4),5)=0,"주간","야간")</f>
        <v>주간</v>
      </c>
    </row>
    <row r="5" spans="1:10" x14ac:dyDescent="0.4">
      <c r="A5" s="6" t="s">
        <v>19</v>
      </c>
      <c r="B5" s="6" t="s">
        <v>20</v>
      </c>
      <c r="C5" s="6" t="e" cm="1">
        <f t="array" ref="C5">_xlfn.IFS(MID(A5,3,1)="1","개발",MID(A5,3,1)="2","홍보")</f>
        <v>#N/A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야간</v>
      </c>
    </row>
    <row r="6" spans="1:10" x14ac:dyDescent="0.4">
      <c r="A6" s="6" t="s">
        <v>271</v>
      </c>
      <c r="B6" s="6" t="s">
        <v>21</v>
      </c>
      <c r="C6" s="6" t="e" cm="1">
        <f t="array" ref="C6">_xlfn.IFS(MID(A6,3,1)="1","개발",MID(A6,3,1)="2","홍보")</f>
        <v>#N/A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야간</v>
      </c>
    </row>
    <row r="11" spans="1:10" x14ac:dyDescent="0.4">
      <c r="A11" s="6" t="s">
        <v>270</v>
      </c>
      <c r="B11" s="6" t="s">
        <v>29</v>
      </c>
      <c r="C11" s="6" t="e" cm="1">
        <f t="array" ref="C11">_xlfn.IFS(MID(A11,3,1)="1","개발",MID(A11,3,1)="2","홍보")</f>
        <v>#N/A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PROPER(LEFT(C16,3)&amp;YEAR(D16))</f>
        <v>Glo2015</v>
      </c>
      <c r="G16" s="6" t="s">
        <v>61</v>
      </c>
      <c r="H16" s="6" t="s">
        <v>62</v>
      </c>
      <c r="I16" s="6">
        <v>100</v>
      </c>
      <c r="J16" s="7">
        <f>HLOOKUP(G16&amp;RIGHT(H16,1),$G$26:$K$27,2,FALSE)</f>
        <v>9600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PROPER(LEFT(C17,3)&amp;YEAR(D17))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HLOOKUP(G17&amp;RIGHT(H17,1),$G$26:$K$27,2,FALSE)</f>
        <v>9500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8800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9600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9500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43" t="s">
        <v>92</v>
      </c>
      <c r="B36" s="43"/>
      <c r="C36" s="43"/>
      <c r="D36" s="43"/>
    </row>
    <row r="37" spans="1:4" x14ac:dyDescent="0.4">
      <c r="A37" s="44" t="e" cm="1" vm="1">
        <f t="array" aca="1" ref="A37" ca="1">DSUM($A$26:$D$34,4,B26:B34="영업부")</f>
        <v>#VALUE!</v>
      </c>
      <c r="B37" s="44"/>
      <c r="C37" s="44"/>
      <c r="D37" s="44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K11" sqref="K11"/>
    </sheetView>
  </sheetViews>
  <sheetFormatPr defaultRowHeight="17.399999999999999" outlineLevelRow="3" x14ac:dyDescent="0.4"/>
  <sheetData>
    <row r="1" spans="1:9" ht="21" x14ac:dyDescent="0.4">
      <c r="A1" s="46" t="s">
        <v>127</v>
      </c>
      <c r="B1" s="46"/>
      <c r="C1" s="46"/>
      <c r="D1" s="46"/>
      <c r="E1" s="46"/>
      <c r="F1" s="46"/>
      <c r="G1" s="46"/>
      <c r="H1" s="46"/>
      <c r="I1" s="46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22" t="s">
        <v>305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22" t="s">
        <v>301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22" t="s">
        <v>306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22" t="s">
        <v>302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2"/>
      <c r="B17" s="2"/>
      <c r="C17" s="24" t="s">
        <v>307</v>
      </c>
      <c r="D17" s="2"/>
      <c r="E17" s="23"/>
      <c r="F17" s="23"/>
      <c r="G17" s="23">
        <f>SUBTOTAL(4,G12:G16)</f>
        <v>1050</v>
      </c>
      <c r="H17" s="2"/>
      <c r="I17" s="2"/>
    </row>
    <row r="18" spans="1:9" outlineLevel="1" x14ac:dyDescent="0.4">
      <c r="A18" s="2"/>
      <c r="B18" s="2"/>
      <c r="C18" s="24" t="s">
        <v>303</v>
      </c>
      <c r="D18" s="2"/>
      <c r="E18" s="23">
        <f>SUBTOTAL(9,E12:E16)</f>
        <v>3400</v>
      </c>
      <c r="F18" s="23">
        <f>SUBTOTAL(9,F12:F16)</f>
        <v>170</v>
      </c>
      <c r="G18" s="23"/>
      <c r="H18" s="2"/>
      <c r="I18" s="2"/>
    </row>
    <row r="19" spans="1:9" x14ac:dyDescent="0.4">
      <c r="A19" s="2"/>
      <c r="B19" s="2"/>
      <c r="C19" s="24" t="s">
        <v>308</v>
      </c>
      <c r="D19" s="2"/>
      <c r="E19" s="23"/>
      <c r="F19" s="23"/>
      <c r="G19" s="23">
        <f>SUBTOTAL(4,G4:G16)</f>
        <v>4800</v>
      </c>
      <c r="H19" s="2"/>
      <c r="I19" s="2"/>
    </row>
    <row r="20" spans="1:9" x14ac:dyDescent="0.4">
      <c r="A20" s="2"/>
      <c r="B20" s="2"/>
      <c r="C20" s="24" t="s">
        <v>304</v>
      </c>
      <c r="D20" s="2"/>
      <c r="E20" s="23">
        <f>SUBTOTAL(9,E4:E16)</f>
        <v>18800</v>
      </c>
      <c r="F20" s="23">
        <f>SUBTOTAL(9,F4:F16)</f>
        <v>910</v>
      </c>
      <c r="G20" s="23"/>
      <c r="H20" s="2"/>
      <c r="I20" s="2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03DEE-72C6-45FF-B963-DC89F4D49841}">
  <dimension ref="A3:E13"/>
  <sheetViews>
    <sheetView workbookViewId="0">
      <selection activeCell="I15" sqref="I15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5" t="s">
        <v>311</v>
      </c>
      <c r="B3" s="25" t="s">
        <v>310</v>
      </c>
    </row>
    <row r="4" spans="1:5" x14ac:dyDescent="0.4">
      <c r="A4" s="25" t="s">
        <v>309</v>
      </c>
      <c r="B4" t="s">
        <v>171</v>
      </c>
      <c r="C4" t="s">
        <v>169</v>
      </c>
      <c r="D4" t="s">
        <v>167</v>
      </c>
      <c r="E4" t="s">
        <v>304</v>
      </c>
    </row>
    <row r="5" spans="1:5" x14ac:dyDescent="0.4">
      <c r="A5" s="26" t="s">
        <v>168</v>
      </c>
      <c r="B5" t="s">
        <v>312</v>
      </c>
      <c r="C5">
        <v>94</v>
      </c>
      <c r="D5" t="s">
        <v>312</v>
      </c>
      <c r="E5">
        <v>94</v>
      </c>
    </row>
    <row r="6" spans="1:5" x14ac:dyDescent="0.4">
      <c r="A6" s="26" t="s">
        <v>174</v>
      </c>
      <c r="B6" t="s">
        <v>312</v>
      </c>
      <c r="C6" t="s">
        <v>312</v>
      </c>
      <c r="D6">
        <v>89</v>
      </c>
      <c r="E6">
        <v>89</v>
      </c>
    </row>
    <row r="7" spans="1:5" x14ac:dyDescent="0.4">
      <c r="A7" s="26" t="s">
        <v>5</v>
      </c>
      <c r="B7" t="s">
        <v>312</v>
      </c>
      <c r="C7">
        <v>80</v>
      </c>
      <c r="D7" t="s">
        <v>312</v>
      </c>
      <c r="E7">
        <v>80</v>
      </c>
    </row>
    <row r="8" spans="1:5" x14ac:dyDescent="0.4">
      <c r="A8" s="26" t="s">
        <v>172</v>
      </c>
      <c r="B8" t="s">
        <v>312</v>
      </c>
      <c r="C8" t="s">
        <v>312</v>
      </c>
      <c r="D8">
        <v>70</v>
      </c>
      <c r="E8">
        <v>70</v>
      </c>
    </row>
    <row r="9" spans="1:5" x14ac:dyDescent="0.4">
      <c r="A9" s="26" t="s">
        <v>175</v>
      </c>
      <c r="B9">
        <v>93</v>
      </c>
      <c r="C9" t="s">
        <v>312</v>
      </c>
      <c r="D9" t="s">
        <v>312</v>
      </c>
      <c r="E9">
        <v>93</v>
      </c>
    </row>
    <row r="10" spans="1:5" x14ac:dyDescent="0.4">
      <c r="A10" s="26" t="s">
        <v>173</v>
      </c>
      <c r="B10">
        <v>81</v>
      </c>
      <c r="C10" t="s">
        <v>312</v>
      </c>
      <c r="D10" t="s">
        <v>312</v>
      </c>
      <c r="E10">
        <v>81</v>
      </c>
    </row>
    <row r="11" spans="1:5" x14ac:dyDescent="0.4">
      <c r="A11" s="26" t="s">
        <v>166</v>
      </c>
      <c r="B11" t="s">
        <v>312</v>
      </c>
      <c r="C11" t="s">
        <v>312</v>
      </c>
      <c r="D11">
        <v>92</v>
      </c>
      <c r="E11">
        <v>92</v>
      </c>
    </row>
    <row r="12" spans="1:5" x14ac:dyDescent="0.4">
      <c r="A12" s="26" t="s">
        <v>170</v>
      </c>
      <c r="B12">
        <v>92</v>
      </c>
      <c r="C12" t="s">
        <v>312</v>
      </c>
      <c r="D12" t="s">
        <v>312</v>
      </c>
      <c r="E12">
        <v>92</v>
      </c>
    </row>
    <row r="13" spans="1:5" x14ac:dyDescent="0.4">
      <c r="A13" s="26" t="s">
        <v>304</v>
      </c>
      <c r="B13">
        <v>266</v>
      </c>
      <c r="C13">
        <v>174</v>
      </c>
      <c r="D13">
        <v>251</v>
      </c>
      <c r="E13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F6" sqref="F6"/>
    </sheetView>
  </sheetViews>
  <sheetFormatPr defaultRowHeight="17.399999999999999" x14ac:dyDescent="0.4"/>
  <sheetData>
    <row r="1" spans="1:7" ht="21" x14ac:dyDescent="0.4">
      <c r="A1" s="46" t="s">
        <v>159</v>
      </c>
      <c r="B1" s="46"/>
      <c r="C1" s="46"/>
      <c r="D1" s="46"/>
      <c r="E1" s="46"/>
      <c r="F1" s="46"/>
      <c r="G1" s="46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46" t="s">
        <v>176</v>
      </c>
      <c r="B1" s="46"/>
      <c r="C1" s="46"/>
      <c r="D1" s="46"/>
      <c r="E1" s="46"/>
      <c r="F1" s="46"/>
      <c r="G1" s="46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">
    <scenario name="상여급/공제계비율인하" locked="1" count="1" user="박한별">
      <inputCells r="G16" val="0.11" numFmtId="9"/>
    </scenario>
    <scenario name="상여급/공제계비율인상" locked="1" count="1" user="박한별"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박한별</cp:lastModifiedBy>
  <dcterms:created xsi:type="dcterms:W3CDTF">2023-04-27T08:01:32Z</dcterms:created>
  <dcterms:modified xsi:type="dcterms:W3CDTF">2026-04-21T15:01:31Z</dcterms:modified>
</cp:coreProperties>
</file>