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ubeen\Desktop\컴활실습\01 엑셀\03 기본모의고사\"/>
    </mc:Choice>
  </mc:AlternateContent>
  <xr:revisionPtr revIDLastSave="0" documentId="13_ncr:1_{62A84C7C-E8EC-413E-9C4A-6ACD78A3DC8A}" xr6:coauthVersionLast="47" xr6:coauthVersionMax="47" xr10:uidLastSave="{00000000-0000-0000-0000-000000000000}"/>
  <bookViews>
    <workbookView xWindow="-108" yWindow="-108" windowWidth="23256" windowHeight="12456" tabRatio="806" firstSheet="1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eta.WEEKDAY" hidden="1" xlm="1">#NAME?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1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2" l="1"/>
  <c r="G36" i="2"/>
  <c r="G37" i="2"/>
  <c r="G38" i="2"/>
  <c r="G39" i="2"/>
  <c r="G40" i="2"/>
  <c r="G34" i="2"/>
  <c r="E35" i="2" a="1"/>
  <c r="E35" i="2" s="1"/>
  <c r="E36" i="2" a="1"/>
  <c r="E36" i="2" s="1"/>
  <c r="E37" i="2" a="1"/>
  <c r="E37" i="2" s="1"/>
  <c r="E38" i="2" a="1"/>
  <c r="E38" i="2" s="1"/>
  <c r="E39" i="2" a="1"/>
  <c r="E39" i="2" s="1"/>
  <c r="E40" i="2" a="1"/>
  <c r="E40" i="2" s="1"/>
  <c r="E34" i="2" a="1"/>
  <c r="E34" i="2" s="1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13" i="2"/>
  <c r="F14" i="2" a="1"/>
  <c r="F14" i="2" s="1"/>
  <c r="F15" i="2" a="1"/>
  <c r="F15" i="2"/>
  <c r="F16" i="2" a="1"/>
  <c r="F16" i="2" s="1"/>
  <c r="F17" i="2" a="1"/>
  <c r="F17" i="2"/>
  <c r="F18" i="2" a="1"/>
  <c r="F18" i="2"/>
  <c r="F19" i="2" a="1"/>
  <c r="F19" i="2"/>
  <c r="F20" i="2" a="1"/>
  <c r="F20" i="2" s="1"/>
  <c r="F21" i="2" a="1"/>
  <c r="F21" i="2" s="1"/>
  <c r="F22" i="2" a="1"/>
  <c r="F22" i="2" s="1"/>
  <c r="F23" i="2" a="1"/>
  <c r="F23" i="2" s="1"/>
  <c r="F24" i="2" a="1"/>
  <c r="F24" i="2" s="1"/>
  <c r="F25" i="2" a="1"/>
  <c r="F25" i="2" s="1"/>
  <c r="F26" i="2" a="1"/>
  <c r="F26" i="2" s="1"/>
  <c r="F27" i="2" a="1"/>
  <c r="F27" i="2"/>
  <c r="F28" i="2" a="1"/>
  <c r="F28" i="2"/>
  <c r="F29" i="2" a="1"/>
  <c r="F29" i="2"/>
  <c r="F30" i="2" a="1"/>
  <c r="F30" i="2"/>
  <c r="F13" i="2" a="1"/>
  <c r="F13" i="2" s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C8" i="2" a="1"/>
  <c r="C8" i="2" s="1"/>
  <c r="C9" i="2" a="1"/>
  <c r="C9" i="2" s="1"/>
  <c r="C7" i="2" a="1"/>
  <c r="C7" i="2" s="1"/>
  <c r="A26" i="1"/>
  <c r="F6" i="8"/>
  <c r="F7" i="8"/>
  <c r="F8" i="8"/>
  <c r="F9" i="8"/>
  <c r="F10" i="8"/>
  <c r="F11" i="8"/>
  <c r="F12" i="8"/>
  <c r="F5" i="8"/>
  <c r="D5" i="1" l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A4F8396-EB8D-46AE-9711-0D31D245C094}" name="MS Access Database_Query" type="1" refreshedVersion="8" background="1">
    <dbPr connection="DSN=MS Access Database;DBQ=C:\Users\subeen\Desktop\컴활실습\01 엑셀\03 기본모의고사\가전판매내역.accdb;DefaultDir=C:\Users\subeen\Desktop\컴활실습\01 엑셀\03 기본모의고사;DriverId=25;FIL=MS Access;MaxBufferSize=2048;PageTimeout=5;" command="SELECT 제품.제품명, 제품.분류코드, 판매현황.주문시간, 판매현황.수량, 판매현황.판매금액_x000d__x000a_FROM 제품 제품, 판매현황 판매현황_x000d__x000a_WHERE 제품.모델명 = 판매현황.모델명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<sst xmlns="http://schemas.openxmlformats.org/spreadsheetml/2006/main" count="368" uniqueCount="200">
  <si>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</si>
  <si>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</si>
  <si>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</si>
  <si>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</si>
  <si>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</si>
  <si>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</si>
  <si>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</si>
  <si>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</si>
  <si>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</si>
  <si>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</si>
  <si>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</si>
  <si>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</si>
  <si>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</si>
  <si>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</si>
  <si>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</si>
  <si>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</si>
  <si>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</si>
  <si>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</si>
  <si>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</si>
  <si>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</si>
  <si>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</si>
  <si>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</si>
  <si>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</si>
  <si>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</si>
  <si>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</si>
  <si>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</si>
  <si>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</si>
  <si>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</si>
  <si>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</si>
  <si>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</si>
  <si>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</si>
  <si>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</si>
  <si>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</si>
  <si>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</si>
  <si>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</si>
  <si>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</si>
  <si>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</si>
  <si>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</si>
  <si>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</si>
  <si>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</si>
  <si>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</si>
  <si>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</si>
  <si>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</si>
  <si>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</si>
  <si>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</si>
  <si>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</si>
  <si>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</si>
  <si>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</si>
  <si>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</si>
  <si>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</si>
  <si>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</si>
  <si>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</si>
  <si>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</si>
  <si>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</si>
  <si>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</si>
  <si>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</si>
  <si>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</si>
  <si>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</si>
  <si>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</si>
  <si>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</si>
  <si>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</si>
  <si>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</si>
  <si>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</si>
  <si>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</si>
  <si>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</si>
  <si>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</si>
  <si>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</si>
  <si>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</si>
  <si>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</si>
  <si>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</si>
  <si>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</si>
  <si>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</si>
  <si>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</si>
  <si>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</si>
  <si>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</si>
  <si>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</si>
  <si>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</si>
  <si>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</si>
  <si>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</si>
  <si>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</si>
  <si>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</si>
  <si>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</si>
  <si>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</si>
  <si>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</si>
  <si>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</si>
  <si>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</si>
  <si>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</si>
  <si>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</si>
  <si>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</si>
  <si>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</si>
  <si>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</si>
  <si>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</si>
  <si>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</si>
  <si>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</si>
  <si>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</si>
  <si>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</si>
  <si>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</si>
  <si>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</si>
  <si>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</si>
  <si>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</si>
  <si>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</si>
  <si>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</si>
  <si>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</si>
  <si>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</si>
  <si>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</si>
  <si>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</si>
  <si>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</si>
  <si>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</si>
  <si>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</si>
  <si>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</si>
  <si>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</si>
  <si>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</si>
  <si>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</si>
  <si>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</si>
  <si>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</si>
  <si>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</si>
  <si>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</si>
  <si>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</si>
  <si>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</si>
  <si>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</si>
  <si>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</si>
  <si>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</si>
  <si>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</si>
  <si>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</si>
  <si>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</si>
  <si>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</si>
  <si>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</si>
  <si>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</si>
  <si>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</si>
  <si>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</si>
  <si>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</si>
  <si>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</si>
  <si>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</si>
  <si>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</si>
  <si>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</si>
  <si>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</si>
  <si>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</si>
  <si>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</si>
  <si>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</si>
  <si>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</si>
  <si>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</si>
  <si>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</si>
  <si>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</si>
  <si>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</si>
  <si>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</si>
  <si>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</si>
  <si>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</si>
  <si>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</si>
  <si>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</si>
  <si>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</si>
  <si>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</si>
  <si>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</si>
  <si>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</si>
  <si>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</si>
  <si>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</si>
  <si>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</si>
  <si>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</si>
  <si>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</si>
  <si>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</si>
  <si>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</si>
  <si>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</si>
  <si>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</si>
  <si>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</si>
  <si>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</si>
  <si>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</si>
  <si>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</si>
  <si>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</si>
  <si>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</si>
  <si>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</si>
  <si>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</si>
  <si>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</si>
  <si>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</si>
  <si>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</si>
  <si>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</si>
  <si>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</si>
  <si>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</si>
  <si>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</si>
  <si>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</si>
  <si>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</si>
  <si>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</si>
  <si>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</si>
  <si>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</si>
  <si>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</si>
  <si>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총합계</t>
  </si>
  <si>
    <t>분류코드</t>
  </si>
  <si>
    <t>제품명</t>
  </si>
  <si>
    <t>다리미</t>
  </si>
  <si>
    <t>면도기</t>
  </si>
  <si>
    <t>전동치솔</t>
  </si>
  <si>
    <t>주문시간</t>
  </si>
  <si>
    <t>값</t>
  </si>
  <si>
    <t>평균 : 수량</t>
  </si>
  <si>
    <t>전체 평균 : 수량</t>
  </si>
  <si>
    <t>평균 : 판매금액</t>
  </si>
  <si>
    <t>전체 평균 : 판매금액</t>
  </si>
  <si>
    <t>주문시간2</t>
  </si>
  <si>
    <t>오전</t>
  </si>
  <si>
    <t>오후</t>
  </si>
  <si>
    <t>소형가전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</si>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</sst>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9" fontId="0" fillId="0" borderId="0" xfId="0" applyNumberFormat="1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24">
    <dxf>
      <font>
        <color rgb="FF006100"/>
      </font>
      <fill>
        <patternFill>
          <bgColor rgb="FFC6EFCE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성적 분석표</a:t>
            </a:r>
          </a:p>
        </c:rich>
      </c:tx>
      <c:overlay val="0"/>
      <c:spPr>
        <a:solidFill>
          <a:schemeClr val="accent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24-4D49-8A23-F05A2A6E80B4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2</xdr:col>
      <xdr:colOff>0</xdr:colOff>
      <xdr:row>14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D2E7798D-9D26-AB9F-80EB-3A600C9D9A43}"/>
            </a:ext>
          </a:extLst>
        </xdr:cNvPr>
        <xdr:cNvSpPr/>
      </xdr:nvSpPr>
      <xdr:spPr>
        <a:xfrm>
          <a:off x="0" y="2750820"/>
          <a:ext cx="10668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BBF8EAC6-7C4B-935C-A163-87026244569F}"/>
            </a:ext>
          </a:extLst>
        </xdr:cNvPr>
        <xdr:cNvSpPr/>
      </xdr:nvSpPr>
      <xdr:spPr>
        <a:xfrm>
          <a:off x="1066800" y="2750820"/>
          <a:ext cx="10668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525780</xdr:colOff>
          <xdr:row>0</xdr:row>
          <xdr:rowOff>220980</xdr:rowOff>
        </xdr:from>
        <xdr:to>
          <xdr:col>8</xdr:col>
          <xdr:colOff>381000</xdr:colOff>
          <xdr:row>2</xdr:row>
          <xdr:rowOff>114300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ubeen" refreshedDate="46097.808608449071" backgroundQuery="1" createdVersion="8" refreshedVersion="8" minRefreshableVersion="3" recordCount="40" xr:uid="{CBA68DB1-A5A6-4FD1-8B4B-D1D80586EFC4}">
  <cacheSource type="external" connectionId="1"/>
  <cacheFields count="6">
    <cacheField name="제품명" numFmtId="0" sqlType="-9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 sqlType="-9">
      <sharedItems count="3">
        <s v="생활가전"/>
        <s v="주방가전"/>
        <s v="소형가전"/>
      </sharedItems>
    </cacheField>
    <cacheField name="주문시간" numFmtId="0" sqlType="11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5"/>
    </cacheField>
    <cacheField name="수량" numFmtId="0" sqlType="8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 sqlType="8">
      <sharedItems containsSemiMixedTypes="0" containsString="0" containsNumber="1" containsInteger="1" minValue="65000" maxValue="7800000" count="36">
        <n v="750000"/>
        <n v="3750000"/>
        <n v="4500000"/>
        <n v="7800000"/>
        <n v="3900000"/>
        <n v="1300000"/>
        <n v="672000"/>
        <n v="184000"/>
        <n v="460000"/>
        <n v="2250000"/>
        <n v="300000"/>
        <n v="4000000"/>
        <n v="5600000"/>
        <n v="280000"/>
        <n v="910000"/>
        <n v="70000"/>
        <n v="1152000"/>
        <n v="768000"/>
        <n v="2560000"/>
        <n v="896000"/>
        <n v="65000"/>
        <n v="585000"/>
        <n v="336000"/>
        <n v="1344000"/>
        <n v="588000"/>
        <n v="98000"/>
        <n v="240000"/>
        <n v="540000"/>
        <n v="180000"/>
        <n v="270000"/>
        <n v="450000"/>
        <n v="720000"/>
        <n v="952000"/>
        <n v="357000"/>
        <n v="238000"/>
        <n v="350000"/>
      </sharedItems>
    </cacheField>
    <cacheField name="주문시간2" numFmtId="0" databaseField="0">
      <fieldGroup base="2">
        <discretePr count="38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x v="0"/>
  </r>
  <r>
    <x v="1"/>
    <x v="0"/>
    <x v="1"/>
    <x v="1"/>
    <x v="1"/>
  </r>
  <r>
    <x v="2"/>
    <x v="1"/>
    <x v="2"/>
    <x v="2"/>
    <x v="2"/>
  </r>
  <r>
    <x v="3"/>
    <x v="1"/>
    <x v="3"/>
    <x v="3"/>
    <x v="3"/>
  </r>
  <r>
    <x v="1"/>
    <x v="0"/>
    <x v="4"/>
    <x v="4"/>
    <x v="4"/>
  </r>
  <r>
    <x v="4"/>
    <x v="0"/>
    <x v="4"/>
    <x v="4"/>
    <x v="5"/>
  </r>
  <r>
    <x v="2"/>
    <x v="1"/>
    <x v="5"/>
    <x v="5"/>
    <x v="6"/>
  </r>
  <r>
    <x v="1"/>
    <x v="0"/>
    <x v="6"/>
    <x v="3"/>
    <x v="7"/>
  </r>
  <r>
    <x v="5"/>
    <x v="2"/>
    <x v="7"/>
    <x v="4"/>
    <x v="8"/>
  </r>
  <r>
    <x v="6"/>
    <x v="0"/>
    <x v="8"/>
    <x v="6"/>
    <x v="9"/>
  </r>
  <r>
    <x v="5"/>
    <x v="2"/>
    <x v="9"/>
    <x v="3"/>
    <x v="10"/>
  </r>
  <r>
    <x v="7"/>
    <x v="1"/>
    <x v="10"/>
    <x v="7"/>
    <x v="10"/>
  </r>
  <r>
    <x v="7"/>
    <x v="1"/>
    <x v="11"/>
    <x v="2"/>
    <x v="11"/>
  </r>
  <r>
    <x v="2"/>
    <x v="1"/>
    <x v="12"/>
    <x v="6"/>
    <x v="12"/>
  </r>
  <r>
    <x v="8"/>
    <x v="1"/>
    <x v="13"/>
    <x v="4"/>
    <x v="13"/>
  </r>
  <r>
    <x v="9"/>
    <x v="1"/>
    <x v="14"/>
    <x v="8"/>
    <x v="13"/>
  </r>
  <r>
    <x v="6"/>
    <x v="0"/>
    <x v="15"/>
    <x v="2"/>
    <x v="14"/>
  </r>
  <r>
    <x v="9"/>
    <x v="1"/>
    <x v="16"/>
    <x v="7"/>
    <x v="15"/>
  </r>
  <r>
    <x v="2"/>
    <x v="1"/>
    <x v="17"/>
    <x v="4"/>
    <x v="13"/>
  </r>
  <r>
    <x v="10"/>
    <x v="0"/>
    <x v="17"/>
    <x v="2"/>
    <x v="16"/>
  </r>
  <r>
    <x v="7"/>
    <x v="1"/>
    <x v="18"/>
    <x v="8"/>
    <x v="17"/>
  </r>
  <r>
    <x v="11"/>
    <x v="2"/>
    <x v="19"/>
    <x v="0"/>
    <x v="18"/>
  </r>
  <r>
    <x v="8"/>
    <x v="1"/>
    <x v="20"/>
    <x v="3"/>
    <x v="19"/>
  </r>
  <r>
    <x v="9"/>
    <x v="1"/>
    <x v="21"/>
    <x v="7"/>
    <x v="20"/>
  </r>
  <r>
    <x v="12"/>
    <x v="2"/>
    <x v="22"/>
    <x v="1"/>
    <x v="21"/>
  </r>
  <r>
    <x v="3"/>
    <x v="1"/>
    <x v="23"/>
    <x v="6"/>
    <x v="22"/>
  </r>
  <r>
    <x v="9"/>
    <x v="1"/>
    <x v="24"/>
    <x v="9"/>
    <x v="23"/>
  </r>
  <r>
    <x v="4"/>
    <x v="0"/>
    <x v="25"/>
    <x v="0"/>
    <x v="19"/>
  </r>
  <r>
    <x v="12"/>
    <x v="2"/>
    <x v="26"/>
    <x v="7"/>
    <x v="24"/>
  </r>
  <r>
    <x v="0"/>
    <x v="0"/>
    <x v="27"/>
    <x v="4"/>
    <x v="25"/>
  </r>
  <r>
    <x v="10"/>
    <x v="0"/>
    <x v="28"/>
    <x v="2"/>
    <x v="26"/>
  </r>
  <r>
    <x v="9"/>
    <x v="1"/>
    <x v="29"/>
    <x v="10"/>
    <x v="27"/>
  </r>
  <r>
    <x v="2"/>
    <x v="1"/>
    <x v="30"/>
    <x v="11"/>
    <x v="28"/>
  </r>
  <r>
    <x v="13"/>
    <x v="1"/>
    <x v="31"/>
    <x v="7"/>
    <x v="29"/>
  </r>
  <r>
    <x v="8"/>
    <x v="1"/>
    <x v="32"/>
    <x v="8"/>
    <x v="30"/>
  </r>
  <r>
    <x v="2"/>
    <x v="1"/>
    <x v="33"/>
    <x v="2"/>
    <x v="31"/>
  </r>
  <r>
    <x v="8"/>
    <x v="1"/>
    <x v="34"/>
    <x v="6"/>
    <x v="32"/>
  </r>
  <r>
    <x v="9"/>
    <x v="1"/>
    <x v="35"/>
    <x v="3"/>
    <x v="33"/>
  </r>
  <r>
    <x v="8"/>
    <x v="1"/>
    <x v="36"/>
    <x v="7"/>
    <x v="34"/>
  </r>
  <r>
    <x v="10"/>
    <x v="0"/>
    <x v="37"/>
    <x v="4"/>
    <x v="3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BF1BB8-1764-45F7-9999-1DD290982E14}" name="피벗 테이블1" cacheId="13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itemPrintTitles="1" createdVersion="8" indent="0" compact="0" outline="1" outlineData="1" compactData="0" multipleFieldFilters="0" fieldListSortAscending="1">
  <location ref="A3:G23" firstHeaderRow="1" firstDataRow="2" firstDataCol="3" rowPageCount="1" colPageCount="1"/>
  <pivotFields count="6">
    <pivotField axis="axisCol" compact="0" showAll="0" defaultSubtotal="0">
      <items count="14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showAll="0" defaultSubtotal="0">
      <items count="3">
        <item x="0"/>
        <item x="2"/>
        <item x="1"/>
      </items>
    </pivotField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>
      <items count="12">
        <item x="0"/>
        <item x="3"/>
        <item x="8"/>
        <item x="6"/>
        <item x="4"/>
        <item x="2"/>
        <item x="7"/>
        <item x="5"/>
        <item x="1"/>
        <item x="9"/>
        <item x="11"/>
        <item x="10"/>
      </items>
    </pivotField>
    <pivotField dataField="1" compact="0" showAll="0" defaultSubtotal="0">
      <items count="36">
        <item x="20"/>
        <item x="15"/>
        <item x="25"/>
        <item x="28"/>
        <item x="7"/>
        <item x="34"/>
        <item x="26"/>
        <item x="29"/>
        <item x="13"/>
        <item x="10"/>
        <item x="22"/>
        <item x="35"/>
        <item x="33"/>
        <item x="30"/>
        <item x="8"/>
        <item x="27"/>
        <item x="21"/>
        <item x="24"/>
        <item x="6"/>
        <item x="31"/>
        <item x="0"/>
        <item x="17"/>
        <item x="19"/>
        <item x="14"/>
        <item x="32"/>
        <item x="16"/>
        <item x="5"/>
        <item x="23"/>
        <item x="9"/>
        <item x="18"/>
        <item x="1"/>
        <item x="4"/>
        <item x="11"/>
        <item x="2"/>
        <item x="12"/>
        <item x="3"/>
      </items>
    </pivotField>
    <pivotField axis="axisRow" compact="0" showAll="0" defaultSubtotal="0">
      <items count="2">
        <item n="오전" x="0"/>
        <item n="오후" x="1"/>
      </items>
    </pivotField>
  </pivotFields>
  <rowFields count="3">
    <field x="5"/>
    <field x="2"/>
    <field x="-2"/>
  </rowFields>
  <rowItems count="19">
    <i>
      <x/>
    </i>
    <i r="1">
      <x v="7"/>
    </i>
    <i r="2">
      <x/>
    </i>
    <i r="2" i="1">
      <x v="1"/>
    </i>
    <i r="1">
      <x v="9"/>
    </i>
    <i r="2">
      <x/>
    </i>
    <i r="2" i="1">
      <x v="1"/>
    </i>
    <i>
      <x v="1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0"/>
  </colFields>
  <colItems count="4">
    <i>
      <x v="5"/>
    </i>
    <i>
      <x v="6"/>
    </i>
    <i>
      <x v="10"/>
    </i>
    <i t="grand">
      <x/>
    </i>
  </colItems>
  <pageFields count="1">
    <pageField fld="1" item="1" hier="-1"/>
  </pageFields>
  <dataFields count="2">
    <dataField name="평균 : 수량" fld="3" subtotal="average" baseField="0" baseItem="0"/>
    <dataField name="평균 : 판매금액" fld="4" subtotal="average" baseField="5" baseItem="0" numFmtId="41"/>
  </dataFields>
  <formats count="22">
    <format dxfId="1">
      <pivotArea type="all" dataOnly="0" outline="0" fieldPosition="0"/>
    </format>
    <format dxfId="2">
      <pivotArea outline="0" collapsedLevelsAreSubtotals="1" fieldPosition="0"/>
    </format>
    <format dxfId="3">
      <pivotArea type="origin" dataOnly="0" labelOnly="1" outline="0" fieldPosition="0"/>
    </format>
    <format dxfId="4">
      <pivotArea field="0" type="button" dataOnly="0" labelOnly="1" outline="0" axis="axisCol" fieldPosition="0"/>
    </format>
    <format dxfId="5">
      <pivotArea type="topRight" dataOnly="0" labelOnly="1" outline="0" fieldPosition="0"/>
    </format>
    <format dxfId="6">
      <pivotArea field="5" type="button" dataOnly="0" labelOnly="1" outline="0" axis="axisRow" fieldPosition="0"/>
    </format>
    <format dxfId="7">
      <pivotArea field="2" type="button" dataOnly="0" labelOnly="1" outline="0" axis="axisRow" fieldPosition="1"/>
    </format>
    <format dxfId="8">
      <pivotArea field="-2" type="button" dataOnly="0" labelOnly="1" outline="0" axis="axisRow" fieldPosition="2"/>
    </format>
    <format dxfId="9">
      <pivotArea dataOnly="0" labelOnly="1" outline="0" fieldPosition="0">
        <references count="1">
          <reference field="5" count="0"/>
        </references>
      </pivotArea>
    </format>
    <format dxfId="10">
      <pivotArea dataOnly="0" labelOnly="1" outline="0" fieldPosition="0">
        <references count="2">
          <reference field="4294967294" count="1" selected="0">
            <x v="0"/>
          </reference>
          <reference field="5" count="0" defaultSubtotal="1"/>
        </references>
      </pivotArea>
    </format>
    <format dxfId="11">
      <pivotArea dataOnly="0" labelOnly="1" outline="0" fieldPosition="0">
        <references count="2">
          <reference field="4294967294" count="1" selected="0">
            <x v="1"/>
          </reference>
          <reference field="5" count="0" defaultSubtotal="1"/>
        </references>
      </pivotArea>
    </format>
    <format dxfId="12">
      <pivotArea field="5" dataOnly="0" labelOnly="1" grandRow="1" outline="0" axis="axisRow" fieldPosition="0">
        <references count="1">
          <reference field="4294967294" count="1" selected="0">
            <x v="0"/>
          </reference>
        </references>
      </pivotArea>
    </format>
    <format dxfId="13">
      <pivotArea field="5" dataOnly="0" labelOnly="1" grandRow="1" outline="0" axis="axisRow" fieldPosition="0">
        <references count="1">
          <reference field="4294967294" count="1" selected="0">
            <x v="1"/>
          </reference>
        </references>
      </pivotArea>
    </format>
    <format dxfId="14">
      <pivotArea dataOnly="0" labelOnly="1" outline="0" fieldPosition="0">
        <references count="2">
          <reference field="2" count="2">
            <x v="7"/>
            <x v="9"/>
          </reference>
          <reference field="5" count="1" selected="0">
            <x v="0"/>
          </reference>
        </references>
      </pivotArea>
    </format>
    <format dxfId="15">
      <pivotArea dataOnly="0" labelOnly="1" outline="0" fieldPosition="0">
        <references count="2">
          <reference field="2" count="3">
            <x v="19"/>
            <x v="22"/>
            <x v="26"/>
          </reference>
          <reference field="5" count="1" selected="0">
            <x v="1"/>
          </reference>
        </references>
      </pivotArea>
    </format>
    <format dxfId="16">
      <pivotArea dataOnly="0" labelOnly="1" outline="0" fieldPosition="0">
        <references count="3">
          <reference field="4294967294" count="2">
            <x v="0"/>
            <x v="1"/>
          </reference>
          <reference field="2" count="1" selected="0">
            <x v="7"/>
          </reference>
          <reference field="5" count="1" selected="0">
            <x v="0"/>
          </reference>
        </references>
      </pivotArea>
    </format>
    <format dxfId="17">
      <pivotArea dataOnly="0" labelOnly="1" outline="0" fieldPosition="0">
        <references count="3">
          <reference field="4294967294" count="2">
            <x v="0"/>
            <x v="1"/>
          </reference>
          <reference field="2" count="1" selected="0">
            <x v="9"/>
          </reference>
          <reference field="5" count="1" selected="0">
            <x v="0"/>
          </reference>
        </references>
      </pivotArea>
    </format>
    <format dxfId="18">
      <pivotArea dataOnly="0" labelOnly="1" outline="0" fieldPosition="0">
        <references count="3">
          <reference field="4294967294" count="2">
            <x v="0"/>
            <x v="1"/>
          </reference>
          <reference field="2" count="1" selected="0">
            <x v="19"/>
          </reference>
          <reference field="5" count="1" selected="0">
            <x v="1"/>
          </reference>
        </references>
      </pivotArea>
    </format>
    <format dxfId="19">
      <pivotArea dataOnly="0" labelOnly="1" outline="0" fieldPosition="0">
        <references count="3">
          <reference field="4294967294" count="2">
            <x v="0"/>
            <x v="1"/>
          </reference>
          <reference field="2" count="1" selected="0">
            <x v="22"/>
          </reference>
          <reference field="5" count="1" selected="0">
            <x v="1"/>
          </reference>
        </references>
      </pivotArea>
    </format>
    <format dxfId="20">
      <pivotArea dataOnly="0" labelOnly="1" outline="0" fieldPosition="0">
        <references count="3">
          <reference field="4294967294" count="2">
            <x v="0"/>
            <x v="1"/>
          </reference>
          <reference field="2" count="1" selected="0">
            <x v="26"/>
          </reference>
          <reference field="5" count="1" selected="0">
            <x v="1"/>
          </reference>
        </references>
      </pivotArea>
    </format>
    <format dxfId="21">
      <pivotArea dataOnly="0" labelOnly="1" outline="0" fieldPosition="0">
        <references count="1">
          <reference field="0" count="3">
            <x v="5"/>
            <x v="6"/>
            <x v="10"/>
          </reference>
        </references>
      </pivotArea>
    </format>
    <format dxfId="22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workbookViewId="0">
      <selection activeCell="C3" sqref="C3:G23"/>
    </sheetView>
  </sheetViews>
  <sheetFormatPr defaultRowHeight="17.399999999999999"/>
  <cols>
    <col min="2" max="2" width="5.69921875" customWidth="1"/>
    <col min="3" max="7" width="10.8984375" bestFit="1" customWidth="1"/>
    <col min="8" max="8" width="9.09765625" bestFit="1" customWidth="1"/>
    <col min="9" max="9" width="9.3984375" bestFit="1" customWidth="1"/>
  </cols>
  <sheetData>
    <row r="1" spans="1:7">
      <c r="A1" t="s">
        <v>0</v>
      </c>
    </row>
    <row r="2" spans="1:7" ht="21">
      <c r="A2" s="24" t="s">
        <v>1</v>
      </c>
      <c r="B2" s="24"/>
      <c r="C2" s="24"/>
      <c r="D2" s="24"/>
      <c r="E2" s="24"/>
      <c r="F2" s="24"/>
      <c r="G2" s="24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8" t="s">
        <v>182</v>
      </c>
    </row>
    <row r="26" spans="1:7">
      <c r="A26" s="28" t="b">
        <f>OR(AND(C4&gt;=3500000,C4&lt;=4000000),AVERAGE($G$4:$G$23)&lt;=G4)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23" priority="1">
      <formula>ISEVEN(COLUMN())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="60" zoomScaleNormal="100" workbookViewId="0">
      <selection activeCell="I16" sqref="I16"/>
    </sheetView>
  </sheetViews>
  <sheetFormatPr defaultRowHeight="17.399999999999999"/>
  <cols>
    <col min="4" max="4" width="13" customWidth="1"/>
    <col min="5" max="5" width="10.89843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29">
        <f>_xlfn.RANK.EQ(E5,$E$5:$E$12)</f>
        <v>6</v>
      </c>
      <c r="G5" s="30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29">
        <f t="shared" ref="F6:F12" si="1">_xlfn.RANK.EQ(E6,$E$5:$E$12)</f>
        <v>8</v>
      </c>
      <c r="G6" s="30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29">
        <f t="shared" si="1"/>
        <v>1</v>
      </c>
      <c r="G7" s="30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29">
        <f t="shared" si="1"/>
        <v>2</v>
      </c>
      <c r="G8" s="30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29">
        <f t="shared" si="1"/>
        <v>5</v>
      </c>
      <c r="G9" s="30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29">
        <f t="shared" si="1"/>
        <v>7</v>
      </c>
      <c r="G10" s="30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29">
        <f t="shared" si="1"/>
        <v>4</v>
      </c>
      <c r="G11" s="30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29">
        <f t="shared" si="1"/>
        <v>2</v>
      </c>
      <c r="G12" s="30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horizontalDpi="429496729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topLeftCell="A19" zoomScaleNormal="100" workbookViewId="0">
      <selection activeCell="G34" sqref="G34:G40"/>
    </sheetView>
  </sheetViews>
  <sheetFormatPr defaultRowHeight="17.399999999999999"/>
  <cols>
    <col min="1" max="1" width="12.09765625" customWidth="1"/>
    <col min="2" max="2" width="15.8984375" customWidth="1"/>
    <col min="3" max="3" width="13.5" customWidth="1"/>
    <col min="5" max="5" width="13" customWidth="1"/>
    <col min="6" max="6" width="12.19921875" customWidth="1"/>
    <col min="7" max="7" width="11.09765625" bestFit="1" customWidth="1"/>
    <col min="8" max="8" width="14.89843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 cm="1">
        <f t="array" ref="C7">MEDIAN(IF($A$13:$A$30=$A7,$D$13:$D$30))</f>
        <v>185</v>
      </c>
      <c r="D7" s="4"/>
      <c r="E7" s="4"/>
      <c r="F7" s="4"/>
      <c r="G7" s="4"/>
      <c r="H7" s="4"/>
    </row>
    <row r="8" spans="1:8">
      <c r="A8" s="1" t="s">
        <v>52</v>
      </c>
      <c r="B8" s="6">
        <v>7.0000000000000007E-2</v>
      </c>
      <c r="C8" s="1" cm="1">
        <f t="array" ref="C8">MEDIAN(IF($A$13:$A$30=$A8,$D$13:$D$30))</f>
        <v>175</v>
      </c>
      <c r="D8" s="4"/>
      <c r="E8" s="4"/>
      <c r="F8" s="4"/>
      <c r="G8" s="4"/>
      <c r="H8" s="4"/>
    </row>
    <row r="9" spans="1:8">
      <c r="A9" s="1" t="s">
        <v>53</v>
      </c>
      <c r="B9" s="6">
        <v>0.1</v>
      </c>
      <c r="C9" s="1" cm="1">
        <f t="array" ref="C9">MEDIAN(IF($A$13:$A$30=$A9,$D$13:$D$30))</f>
        <v>165</v>
      </c>
      <c r="D9" s="4"/>
      <c r="E9" s="4"/>
      <c r="F9" s="4"/>
      <c r="G9" s="4"/>
      <c r="H9" s="4"/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>IF($D13&lt;=100,HLOOKUP($C13,$A$2:$G$3,2)*110%,HLOOKUP($C13,$A$2:$G$3,2))</f>
        <v>15</v>
      </c>
      <c r="F13" s="9">
        <f t="array" ref="F13">$D$13:$D$30*E13:E30</f>
        <v>3075</v>
      </c>
      <c r="G13" s="10">
        <f>F13*(1-VLOOKUP(A13,$A$7:$B$9,2,FALSE))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IF($D14&lt;=100,HLOOKUP($C14,$A$2:$G$3,2)*110%,HLOOKUP($C14,$A$2:$G$3,2))</f>
        <v>192.50000000000003</v>
      </c>
      <c r="F14" s="9">
        <f t="array" ref="F14">$D$13:$D$30*E14:E31</f>
        <v>39462.500000000007</v>
      </c>
      <c r="G14" s="10">
        <f t="shared" ref="G14:G30" si="1">F14*(1-VLOOKUP(A14,$A$7:$B$9,2,FALSE))</f>
        <v>36700.125000000007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f t="array" ref="F15">$D$13:$D$30*E15:E32</f>
        <v>35875</v>
      </c>
      <c r="G15" s="10">
        <f t="shared" si="1"/>
        <v>32287.5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f t="array" ref="F16">$D$13:$D$30*E16:E33</f>
        <v>7175</v>
      </c>
      <c r="G16" s="10">
        <f t="shared" si="1"/>
        <v>6457.5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f t="array" ref="F17">$D$13:$D$30*E17:E34</f>
        <v>3382.5</v>
      </c>
      <c r="G17" s="10">
        <f t="shared" si="1"/>
        <v>3044.25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f t="array" ref="F18">$D$13:$D$30*E18:E35</f>
        <v>38130</v>
      </c>
      <c r="G18" s="10">
        <f t="shared" si="1"/>
        <v>34317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f t="array" ref="F19">$D$13:$D$30*E19:E36</f>
        <v>38130</v>
      </c>
      <c r="G19" s="10">
        <f t="shared" si="1"/>
        <v>36223.5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f t="array" ref="F20">$D$13:$D$30*E20:E37</f>
        <v>4100</v>
      </c>
      <c r="G20" s="10">
        <f t="shared" si="1"/>
        <v>3812.9999999999995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f t="array" ref="F21">$D$13:$D$30*E21:E38</f>
        <v>4100</v>
      </c>
      <c r="G21" s="10">
        <f t="shared" si="1"/>
        <v>3690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f t="array" ref="F22">$D$13:$D$30*E22:E39</f>
        <v>3075</v>
      </c>
      <c r="G22" s="10">
        <f t="shared" si="1"/>
        <v>2921.25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f t="array" ref="F23">$D$13:$D$30*E23:E40</f>
        <v>7175</v>
      </c>
      <c r="G23" s="10">
        <f t="shared" si="1"/>
        <v>6457.5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f t="array" ref="F24">$D$13:$D$30*E24:E41</f>
        <v>3075</v>
      </c>
      <c r="G24" s="10">
        <f t="shared" si="1"/>
        <v>2859.75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f t="array" ref="F25">$D$13:$D$30*E25:E42</f>
        <v>65600</v>
      </c>
      <c r="G25" s="10">
        <f t="shared" si="1"/>
        <v>61007.999999999993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f t="array" ref="F26">$D$13:$D$30*E26:E43</f>
        <v>3075</v>
      </c>
      <c r="G26" s="10">
        <f t="shared" si="1"/>
        <v>2767.5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f t="array" ref="F27">$D$13:$D$30*E27:E44</f>
        <v>35875</v>
      </c>
      <c r="G27" s="10">
        <f t="shared" si="1"/>
        <v>34081.25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f t="array" ref="F28">$D$13:$D$30*E28:E45</f>
        <v>7175</v>
      </c>
      <c r="G28" s="10">
        <f t="shared" si="1"/>
        <v>6457.5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f t="array" ref="F29">$D$13:$D$30*E29:E46</f>
        <v>38130</v>
      </c>
      <c r="G29" s="10">
        <f t="shared" si="1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f t="array" ref="F30">$D$13:$D$30*E30:E47</f>
        <v>3075</v>
      </c>
      <c r="G30" s="10">
        <f t="shared" si="1"/>
        <v>2859.75</v>
      </c>
    </row>
    <row r="32" spans="1:7">
      <c r="A32" t="s">
        <v>59</v>
      </c>
      <c r="B32" s="25" t="s">
        <v>60</v>
      </c>
      <c r="C32" s="25"/>
      <c r="D32" s="25"/>
      <c r="E32" s="25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>IF(AND(C34&gt;=700,D34&gt;=700,AVERAGE(C34,D34)&gt;=700),"보너스","")</f>
        <v/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shared" ref="G35:G40" si="2">IF(AND(C35&gt;=700,D35&gt;=700,AVERAGE(C35,D35)&gt;=700),"보너스","")</f>
        <v/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shared" si="2"/>
        <v/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shared" si="2"/>
        <v/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shared" si="2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shared" si="2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shared" si="2"/>
        <v/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G23"/>
  <sheetViews>
    <sheetView workbookViewId="0">
      <selection activeCell="A12" sqref="A12"/>
    </sheetView>
  </sheetViews>
  <sheetFormatPr defaultRowHeight="17.399999999999999"/>
  <cols>
    <col min="1" max="1" width="12.3984375" bestFit="1" customWidth="1"/>
    <col min="2" max="3" width="14.09765625" bestFit="1" customWidth="1"/>
    <col min="4" max="6" width="10.8984375" bestFit="1" customWidth="1"/>
    <col min="7" max="7" width="10.69921875" bestFit="1" customWidth="1"/>
    <col min="8" max="19" width="12.59765625" bestFit="1" customWidth="1"/>
    <col min="20" max="31" width="14.19921875" bestFit="1" customWidth="1"/>
    <col min="32" max="32" width="14.8984375" bestFit="1" customWidth="1"/>
    <col min="33" max="33" width="18.796875" bestFit="1" customWidth="1"/>
    <col min="34" max="40" width="10.59765625" bestFit="1" customWidth="1"/>
    <col min="41" max="41" width="6.796875" bestFit="1" customWidth="1"/>
    <col min="42" max="43" width="7.3984375" bestFit="1" customWidth="1"/>
    <col min="44" max="44" width="6.59765625" bestFit="1" customWidth="1"/>
    <col min="45" max="45" width="7.3984375" bestFit="1" customWidth="1"/>
    <col min="46" max="46" width="6.59765625" bestFit="1" customWidth="1"/>
    <col min="47" max="48" width="8.3984375" bestFit="1" customWidth="1"/>
    <col min="49" max="49" width="7.59765625" bestFit="1" customWidth="1"/>
    <col min="50" max="50" width="8.3984375" bestFit="1" customWidth="1"/>
    <col min="51" max="51" width="7.59765625" bestFit="1" customWidth="1"/>
    <col min="52" max="52" width="7.3984375" bestFit="1" customWidth="1"/>
    <col min="53" max="53" width="7.59765625" bestFit="1" customWidth="1"/>
    <col min="54" max="54" width="7.3984375" bestFit="1" customWidth="1"/>
    <col min="55" max="55" width="7.59765625" bestFit="1" customWidth="1"/>
    <col min="56" max="56" width="6.796875" bestFit="1" customWidth="1"/>
  </cols>
  <sheetData>
    <row r="1" spans="1:7">
      <c r="A1" s="32" t="s">
        <v>184</v>
      </c>
      <c r="B1" s="31" t="s">
        <v>198</v>
      </c>
    </row>
    <row r="3" spans="1:7">
      <c r="A3" s="31"/>
      <c r="B3" s="31"/>
      <c r="C3" s="31"/>
      <c r="D3" s="32" t="s">
        <v>185</v>
      </c>
      <c r="E3" s="31"/>
      <c r="F3" s="31"/>
      <c r="G3" s="31"/>
    </row>
    <row r="4" spans="1:7">
      <c r="A4" s="32" t="s">
        <v>195</v>
      </c>
      <c r="B4" s="32" t="s">
        <v>189</v>
      </c>
      <c r="C4" s="32" t="s">
        <v>190</v>
      </c>
      <c r="D4" s="31" t="s">
        <v>186</v>
      </c>
      <c r="E4" s="31" t="s">
        <v>187</v>
      </c>
      <c r="F4" s="31" t="s">
        <v>188</v>
      </c>
      <c r="G4" s="31" t="s">
        <v>183</v>
      </c>
    </row>
    <row r="5" spans="1:7">
      <c r="A5" s="31" t="s">
        <v>196</v>
      </c>
      <c r="B5" s="31"/>
      <c r="C5" s="31"/>
      <c r="D5" s="33"/>
      <c r="E5" s="33"/>
      <c r="F5" s="33"/>
      <c r="G5" s="33"/>
    </row>
    <row r="6" spans="1:7">
      <c r="A6" s="31"/>
      <c r="B6" s="34">
        <v>0.46180555555555558</v>
      </c>
      <c r="C6" s="31"/>
      <c r="D6" s="33"/>
      <c r="E6" s="33"/>
      <c r="F6" s="33"/>
      <c r="G6" s="33"/>
    </row>
    <row r="7" spans="1:7">
      <c r="A7" s="31"/>
      <c r="B7" s="31"/>
      <c r="C7" s="31" t="s">
        <v>191</v>
      </c>
      <c r="D7" s="33" t="s">
        <v>199</v>
      </c>
      <c r="E7" s="33" t="s">
        <v>199</v>
      </c>
      <c r="F7" s="33">
        <v>6</v>
      </c>
      <c r="G7" s="33">
        <v>6</v>
      </c>
    </row>
    <row r="8" spans="1:7">
      <c r="A8" s="31"/>
      <c r="B8" s="31"/>
      <c r="C8" s="31" t="s">
        <v>193</v>
      </c>
      <c r="D8" s="35" t="s">
        <v>199</v>
      </c>
      <c r="E8" s="35" t="s">
        <v>199</v>
      </c>
      <c r="F8" s="35">
        <v>460000</v>
      </c>
      <c r="G8" s="35">
        <v>460000</v>
      </c>
    </row>
    <row r="9" spans="1:7">
      <c r="A9" s="31"/>
      <c r="B9" s="34">
        <v>0.47152777777777777</v>
      </c>
      <c r="C9" s="31"/>
      <c r="D9" s="33"/>
      <c r="E9" s="33"/>
      <c r="F9" s="33"/>
      <c r="G9" s="33"/>
    </row>
    <row r="10" spans="1:7">
      <c r="A10" s="31"/>
      <c r="B10" s="31"/>
      <c r="C10" s="31" t="s">
        <v>191</v>
      </c>
      <c r="D10" s="33" t="s">
        <v>199</v>
      </c>
      <c r="E10" s="33" t="s">
        <v>199</v>
      </c>
      <c r="F10" s="33">
        <v>2</v>
      </c>
      <c r="G10" s="33">
        <v>2</v>
      </c>
    </row>
    <row r="11" spans="1:7">
      <c r="A11" s="31"/>
      <c r="B11" s="31"/>
      <c r="C11" s="31" t="s">
        <v>193</v>
      </c>
      <c r="D11" s="35" t="s">
        <v>199</v>
      </c>
      <c r="E11" s="35" t="s">
        <v>199</v>
      </c>
      <c r="F11" s="35">
        <v>300000</v>
      </c>
      <c r="G11" s="35">
        <v>300000</v>
      </c>
    </row>
    <row r="12" spans="1:7">
      <c r="A12" s="31" t="s">
        <v>197</v>
      </c>
      <c r="B12" s="31"/>
      <c r="C12" s="31"/>
      <c r="D12" s="33"/>
      <c r="E12" s="33"/>
      <c r="F12" s="33"/>
      <c r="G12" s="33"/>
    </row>
    <row r="13" spans="1:7">
      <c r="A13" s="31"/>
      <c r="B13" s="34">
        <v>0.54513888888888884</v>
      </c>
      <c r="C13" s="31"/>
      <c r="D13" s="33"/>
      <c r="E13" s="33"/>
      <c r="F13" s="33"/>
      <c r="G13" s="33"/>
    </row>
    <row r="14" spans="1:7">
      <c r="A14" s="31"/>
      <c r="B14" s="31"/>
      <c r="C14" s="31" t="s">
        <v>191</v>
      </c>
      <c r="D14" s="33">
        <v>1</v>
      </c>
      <c r="E14" s="33" t="s">
        <v>199</v>
      </c>
      <c r="F14" s="33" t="s">
        <v>199</v>
      </c>
      <c r="G14" s="33">
        <v>1</v>
      </c>
    </row>
    <row r="15" spans="1:7">
      <c r="A15" s="31"/>
      <c r="B15" s="31"/>
      <c r="C15" s="31" t="s">
        <v>193</v>
      </c>
      <c r="D15" s="35">
        <v>2560000</v>
      </c>
      <c r="E15" s="35" t="s">
        <v>199</v>
      </c>
      <c r="F15" s="35" t="s">
        <v>199</v>
      </c>
      <c r="G15" s="35">
        <v>2560000</v>
      </c>
    </row>
    <row r="16" spans="1:7">
      <c r="A16" s="31"/>
      <c r="B16" s="34">
        <v>0.63888888888888884</v>
      </c>
      <c r="C16" s="31"/>
      <c r="D16" s="33"/>
      <c r="E16" s="33"/>
      <c r="F16" s="33"/>
      <c r="G16" s="33"/>
    </row>
    <row r="17" spans="1:7">
      <c r="A17" s="31"/>
      <c r="B17" s="31"/>
      <c r="C17" s="31" t="s">
        <v>191</v>
      </c>
      <c r="D17" s="33" t="s">
        <v>199</v>
      </c>
      <c r="E17" s="33">
        <v>12</v>
      </c>
      <c r="F17" s="33" t="s">
        <v>199</v>
      </c>
      <c r="G17" s="33">
        <v>12</v>
      </c>
    </row>
    <row r="18" spans="1:7">
      <c r="A18" s="31"/>
      <c r="B18" s="31"/>
      <c r="C18" s="31" t="s">
        <v>193</v>
      </c>
      <c r="D18" s="35" t="s">
        <v>199</v>
      </c>
      <c r="E18" s="35">
        <v>585000</v>
      </c>
      <c r="F18" s="35" t="s">
        <v>199</v>
      </c>
      <c r="G18" s="35">
        <v>585000</v>
      </c>
    </row>
    <row r="19" spans="1:7">
      <c r="A19" s="31"/>
      <c r="B19" s="34">
        <v>0.6743055555555556</v>
      </c>
      <c r="C19" s="31"/>
      <c r="D19" s="33"/>
      <c r="E19" s="33"/>
      <c r="F19" s="33"/>
      <c r="G19" s="33"/>
    </row>
    <row r="20" spans="1:7">
      <c r="A20" s="31"/>
      <c r="B20" s="31"/>
      <c r="C20" s="31" t="s">
        <v>191</v>
      </c>
      <c r="D20" s="33" t="s">
        <v>199</v>
      </c>
      <c r="E20" s="33">
        <v>8</v>
      </c>
      <c r="F20" s="33" t="s">
        <v>199</v>
      </c>
      <c r="G20" s="33">
        <v>8</v>
      </c>
    </row>
    <row r="21" spans="1:7">
      <c r="A21" s="31"/>
      <c r="B21" s="31"/>
      <c r="C21" s="31" t="s">
        <v>193</v>
      </c>
      <c r="D21" s="35" t="s">
        <v>199</v>
      </c>
      <c r="E21" s="35">
        <v>588000</v>
      </c>
      <c r="F21" s="35" t="s">
        <v>199</v>
      </c>
      <c r="G21" s="35">
        <v>588000</v>
      </c>
    </row>
    <row r="22" spans="1:7">
      <c r="A22" s="31" t="s">
        <v>192</v>
      </c>
      <c r="B22" s="31"/>
      <c r="C22" s="31"/>
      <c r="D22" s="33">
        <v>1</v>
      </c>
      <c r="E22" s="33">
        <v>10</v>
      </c>
      <c r="F22" s="33">
        <v>4</v>
      </c>
      <c r="G22" s="33">
        <v>5.8</v>
      </c>
    </row>
    <row r="23" spans="1:7">
      <c r="A23" s="31" t="s">
        <v>194</v>
      </c>
      <c r="B23" s="31"/>
      <c r="C23" s="31"/>
      <c r="D23" s="35">
        <v>2560000</v>
      </c>
      <c r="E23" s="35">
        <v>586500</v>
      </c>
      <c r="F23" s="35">
        <v>380000</v>
      </c>
      <c r="G23" s="35">
        <v>898600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D9" sqref="D9"/>
    </sheetView>
  </sheetViews>
  <sheetFormatPr defaultRowHeight="17.399999999999999"/>
  <cols>
    <col min="1" max="1" width="2.69921875" customWidth="1"/>
    <col min="6" max="6" width="10.8984375" bestFit="1" customWidth="1"/>
  </cols>
  <sheetData>
    <row r="2" spans="2:6">
      <c r="B2" t="s">
        <v>106</v>
      </c>
    </row>
    <row r="3" spans="2:6" ht="19.2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F4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topLeftCell="A7" workbookViewId="0"/>
  </sheetViews>
  <sheetFormatPr defaultRowHeight="17.399999999999999"/>
  <cols>
    <col min="1" max="1" width="2" customWidth="1"/>
  </cols>
  <sheetData>
    <row r="1" spans="2:7">
      <c r="B1" s="26" t="s">
        <v>113</v>
      </c>
      <c r="C1" s="26"/>
      <c r="D1" s="26"/>
      <c r="E1" s="26"/>
      <c r="F1" s="26"/>
      <c r="G1" s="26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J10" sqref="J10"/>
    </sheetView>
  </sheetViews>
  <sheetFormatPr defaultRowHeight="17.399999999999999"/>
  <cols>
    <col min="2" max="3" width="5.19921875" bestFit="1" customWidth="1"/>
    <col min="9" max="9" width="13.09765625" bestFit="1" customWidth="1"/>
  </cols>
  <sheetData>
    <row r="1" spans="1:9" ht="25.2">
      <c r="A1" s="27" t="s">
        <v>127</v>
      </c>
      <c r="B1" s="27"/>
      <c r="C1" s="27"/>
      <c r="D1" s="27"/>
      <c r="E1" s="27"/>
      <c r="F1" s="27"/>
      <c r="G1" s="27"/>
      <c r="H1" s="27"/>
      <c r="I1" s="27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36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36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36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36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36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36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36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36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36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8"/>
  <sheetViews>
    <sheetView tabSelected="1" workbookViewId="0">
      <selection activeCell="H9" sqref="H9"/>
    </sheetView>
  </sheetViews>
  <sheetFormatPr defaultRowHeight="17.399999999999999"/>
  <cols>
    <col min="1" max="1" width="13.19921875" customWidth="1"/>
  </cols>
  <sheetData>
    <row r="1" spans="1:11" ht="24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45299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45299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45299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J8" t="s">
        <v>167</v>
      </c>
      <c r="K8">
        <v>800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레코드판매량">
          <controlPr defaultSize="0" autoLine="0" r:id="rId5">
            <anchor moveWithCells="1">
              <from>
                <xdr:col>6</xdr:col>
                <xdr:colOff>525780</xdr:colOff>
                <xdr:row>0</xdr:row>
                <xdr:rowOff>220980</xdr:rowOff>
              </from>
              <to>
                <xdr:col>8</xdr:col>
                <xdr:colOff>411480</xdr:colOff>
                <xdr:row>2</xdr:row>
                <xdr:rowOff>99060</xdr:rowOff>
              </to>
            </anchor>
          </controlPr>
        </control>
      </mc:Choice>
      <mc:Fallback>
        <control shapeId="2049" r:id="rId4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전수빈</cp:lastModifiedBy>
  <cp:lastPrinted>2026-03-16T09:50:22Z</cp:lastPrinted>
  <dcterms:created xsi:type="dcterms:W3CDTF">2023-05-11T11:47:16Z</dcterms:created>
  <dcterms:modified xsi:type="dcterms:W3CDTF">2026-03-16T10:52:45Z</dcterms:modified>
</cp:coreProperties>
</file>