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모의\"/>
    </mc:Choice>
  </mc:AlternateContent>
  <xr:revisionPtr revIDLastSave="0" documentId="13_ncr:1_{264BB919-F797-474B-91B6-70C04E8D4551}" xr6:coauthVersionLast="47" xr6:coauthVersionMax="47" xr10:uidLastSave="{00000000-0000-0000-0000-000000000000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0" l="1"/>
  <c r="F5" i="7"/>
  <c r="F6" i="7"/>
  <c r="F7" i="7"/>
  <c r="F8" i="7"/>
  <c r="F9" i="7"/>
  <c r="F10" i="7"/>
  <c r="F11" i="7"/>
  <c r="F12" i="7"/>
  <c r="F13" i="7"/>
  <c r="F4" i="7"/>
  <c r="D30" i="10"/>
  <c r="D31" i="10"/>
  <c r="D32" i="10"/>
  <c r="D33" i="10"/>
  <c r="D34" i="10"/>
  <c r="D35" i="10"/>
  <c r="D36" i="10"/>
  <c r="D29" i="10"/>
  <c r="I18" i="10"/>
  <c r="I17" i="10"/>
  <c r="I19" i="10"/>
  <c r="I20" i="10"/>
  <c r="I21" i="10"/>
  <c r="I22" i="10"/>
  <c r="I23" i="10"/>
  <c r="I24" i="10"/>
  <c r="I25" i="10"/>
  <c r="I16" i="10"/>
  <c r="D25" i="10"/>
  <c r="I6" i="10"/>
  <c r="I4" i="10"/>
  <c r="I5" i="10"/>
  <c r="I7" i="10"/>
  <c r="I8" i="10"/>
  <c r="I9" i="10"/>
  <c r="I10" i="10"/>
  <c r="I11" i="10"/>
  <c r="I12" i="10"/>
  <c r="I3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<sst xmlns="http://schemas.openxmlformats.org/spreadsheetml/2006/main" count="350" uniqueCount="229">
  <si>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</si>
  <si>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</si>
  <si>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</si>
  <si>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</si>
  <si>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</si>
  <si>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</si>
  <si>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</si>
  <si>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</si>
  <si>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</si>
  <si>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</si>
  <si>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</si>
  <si>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</si>
  <si>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</si>
  <si>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</si>
  <si>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</si>
  <si>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</si>
  <si>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</si>
  <si>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</si>
  <si>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</si>
  <si>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</si>
  <si>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</si>
  <si>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</si>
  <si>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</si>
  <si>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</si>
  <si>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</si>
  <si>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</si>
  <si>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</si>
  <si>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</si>
  <si>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</si>
  <si>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</si>
  <si>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</si>
  <si>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</si>
  <si>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</si>
  <si>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</si>
  <si>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</si>
  <si>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</si>
  <si>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</si>
  <si>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</si>
  <si>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</si>
  <si>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</si>
  <si>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</si>
  <si>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</si>
  <si>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</si>
  <si>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</si>
  <si>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</si>
  <si>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</si>
  <si>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</si>
  <si>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</si>
  <si>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</si>
  <si>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</si>
  <si>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</si>
  <si>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</si>
  <si>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</si>
  <si>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</si>
  <si>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</si>
  <si>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</si>
  <si>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</si>
  <si>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</si>
  <si>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</si>
  <si>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</si>
  <si>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</si>
  <si>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</si>
  <si>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</si>
  <si>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</si>
  <si>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</si>
  <si>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</si>
  <si>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</si>
  <si>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</si>
  <si>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</si>
  <si>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</si>
  <si>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</si>
  <si>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</si>
  <si>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</si>
  <si>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</si>
  <si>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</si>
  <si>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</si>
  <si>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</si>
  <si>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</si>
  <si>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</si>
  <si>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</si>
  <si>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</si>
  <si>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</si>
  <si>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</si>
  <si>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</si>
  <si>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</si>
  <si>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</si>
  <si>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</si>
  <si>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</si>
  <si>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</si>
  <si>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</si>
  <si>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</si>
  <si>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</si>
  <si>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</si>
  <si>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</si>
  <si>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</si>
  <si>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</si>
  <si>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</si>
  <si>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</si>
  <si>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</si>
  <si>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</si>
  <si>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</si>
  <si>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</si>
  <si>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</si>
  <si>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</si>
  <si>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</si>
  <si>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</si>
  <si>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</si>
  <si>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</si>
  <si>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</si>
  <si>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</si>
  <si>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</si>
  <si>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</si>
  <si>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</si>
  <si>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</si>
  <si>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</si>
  <si>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</si>
  <si>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</si>
  <si>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</si>
  <si>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</si>
  <si>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</si>
  <si>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</si>
  <si>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</si>
  <si>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</si>
  <si>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</si>
  <si>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</si>
  <si>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</si>
  <si>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</si>
  <si>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</si>
  <si>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</si>
  <si>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</si>
  <si>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</si>
  <si>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</si>
  <si>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</si>
  <si>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</si>
  <si>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</si>
  <si>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</si>
  <si>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</si>
  <si>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</si>
  <si>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</si>
  <si>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</si>
  <si>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</si>
  <si>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</si>
  <si>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</si>
  <si>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</si>
  <si>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</si>
  <si>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</si>
  <si>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</si>
  <si>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</si>
  <si>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</si>
  <si>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</si>
  <si>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</si>
  <si>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</si>
  <si>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</si>
  <si>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</si>
  <si>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</si>
  <si>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</si>
  <si>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</si>
  <si>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</si>
  <si>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</si>
  <si>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</si>
  <si>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</si>
  <si>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</si>
  <si>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</si>
  <si>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</si>
  <si>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</si>
  <si>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</si>
  <si>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</si>
  <si>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</si>
  <si>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</si>
  <si>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</si>
  <si>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</si>
  <si>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</si>
  <si>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</si>
  <si>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</si>
  <si>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</si>
  <si>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</si>
  <si>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</si>
  <si>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</si>
  <si>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</si>
  <si>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</si>
  <si>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</si>
  <si>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</si>
  <si>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</si>
  <si>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</si>
  <si>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</si>
  <si>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</si>
  <si>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</si>
  <si>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</si>
  <si>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</si>
  <si>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</si>
  <si>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</si>
  <si>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</si>
  <si>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</si>
  <si>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</si>
  <si>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</si>
  <si>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</si>
  <si>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</si>
  <si>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</si>
  <si>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</si>
  <si>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</si>
  <si>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</si>
  <si>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</si>
  <si>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</si>
  <si>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</si>
  <si>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</si>
  <si>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</si>
  <si>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</si>
  <si>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</si>
  <si>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</si>
  <si>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</si>
  <si>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</si>
  <si>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판매량</t>
    <phoneticPr fontId="1" type="noConversion"/>
  </si>
  <si>
    <t>판매총액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</si>
  <si>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</si>
  <si>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</si>
  <si>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</si>
  <si>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</si>
  <si>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</si>
  <si>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</si>
  <si>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</si>
  <si>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user 날짜 2026-01-27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</si>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</sst>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7-4398-A3D3-0EDF8D2EA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20304"/>
        <c:axId val="157831952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57831952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7820304"/>
        <c:crosses val="max"/>
        <c:crossBetween val="between"/>
        <c:majorUnit val="0.1"/>
      </c:valAx>
      <c:catAx>
        <c:axId val="157820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83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14</xdr:row>
          <xdr:rowOff>9525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38100</xdr:colOff>
      <xdr:row>14</xdr:row>
      <xdr:rowOff>28575</xdr:rowOff>
    </xdr:from>
    <xdr:to>
      <xdr:col>3</xdr:col>
      <xdr:colOff>990600</xdr:colOff>
      <xdr:row>15</xdr:row>
      <xdr:rowOff>190500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667000" y="3009900"/>
          <a:ext cx="952500" cy="371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49.425866435187" createdVersion="7" refreshedVersion="7" minRefreshableVersion="3" recordCount="12" xr:uid="{176DAC15-B11D-48C5-A1D6-A10FDC585D80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00EDE1-2EF6-421D-8E01-F3A49845CB71}" name="피벗 테이블1" cacheId="0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1" t="s">
        <v>189</v>
      </c>
      <c r="B4" s="1" t="s">
        <v>195</v>
      </c>
      <c r="C4" s="1" t="s">
        <v>201</v>
      </c>
      <c r="D4" s="1" t="s">
        <v>204</v>
      </c>
      <c r="E4" s="1">
        <v>24</v>
      </c>
      <c r="F4" s="2">
        <v>120000</v>
      </c>
    </row>
    <row r="5" spans="1:6" x14ac:dyDescent="0.3">
      <c r="A5" s="1" t="s">
        <v>190</v>
      </c>
      <c r="B5" s="1" t="s">
        <v>196</v>
      </c>
      <c r="C5" s="1" t="s">
        <v>202</v>
      </c>
      <c r="D5" s="1" t="s">
        <v>205</v>
      </c>
      <c r="E5" s="1">
        <v>45</v>
      </c>
      <c r="F5" s="2">
        <v>270000</v>
      </c>
    </row>
    <row r="6" spans="1:6" x14ac:dyDescent="0.3">
      <c r="A6" s="1" t="s">
        <v>191</v>
      </c>
      <c r="B6" s="1" t="s">
        <v>197</v>
      </c>
      <c r="C6" s="1" t="s">
        <v>201</v>
      </c>
      <c r="D6" s="1" t="s">
        <v>206</v>
      </c>
      <c r="E6" s="1">
        <v>30</v>
      </c>
      <c r="F6" s="2">
        <v>140000</v>
      </c>
    </row>
    <row r="7" spans="1:6" x14ac:dyDescent="0.3">
      <c r="A7" s="1" t="s">
        <v>192</v>
      </c>
      <c r="B7" s="1" t="s">
        <v>198</v>
      </c>
      <c r="C7" s="1" t="s">
        <v>203</v>
      </c>
      <c r="D7" s="1" t="s">
        <v>207</v>
      </c>
      <c r="E7" s="1">
        <v>30</v>
      </c>
      <c r="F7" s="2">
        <v>140000</v>
      </c>
    </row>
    <row r="8" spans="1:6" x14ac:dyDescent="0.3">
      <c r="A8" s="1" t="s">
        <v>193</v>
      </c>
      <c r="B8" s="1" t="s">
        <v>199</v>
      </c>
      <c r="C8" s="1" t="s">
        <v>202</v>
      </c>
      <c r="D8" s="1" t="s">
        <v>208</v>
      </c>
      <c r="E8" s="1">
        <v>50</v>
      </c>
      <c r="F8" s="2">
        <v>300000</v>
      </c>
    </row>
    <row r="9" spans="1:6" x14ac:dyDescent="0.3">
      <c r="A9" s="1" t="s">
        <v>194</v>
      </c>
      <c r="B9" s="1" t="s">
        <v>200</v>
      </c>
      <c r="C9" s="1" t="s">
        <v>203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sqref="A1:F1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36" t="s">
        <v>89</v>
      </c>
      <c r="B1" s="36"/>
      <c r="C1" s="36"/>
      <c r="D1" s="36"/>
      <c r="E1" s="36"/>
      <c r="F1" s="36"/>
    </row>
    <row r="2" spans="1:6" ht="17.25" thickTop="1" x14ac:dyDescent="0.3"/>
    <row r="3" spans="1:6" x14ac:dyDescent="0.3">
      <c r="A3" s="13" t="s">
        <v>71</v>
      </c>
      <c r="B3" s="13" t="s">
        <v>72</v>
      </c>
      <c r="C3" s="13" t="s">
        <v>210</v>
      </c>
      <c r="D3" s="13" t="s">
        <v>73</v>
      </c>
      <c r="E3" s="13" t="s">
        <v>74</v>
      </c>
      <c r="F3" s="13" t="s">
        <v>75</v>
      </c>
    </row>
    <row r="4" spans="1:6" x14ac:dyDescent="0.3">
      <c r="A4" s="14">
        <v>45937</v>
      </c>
      <c r="B4" s="6" t="s">
        <v>76</v>
      </c>
      <c r="C4" s="6" t="s">
        <v>62</v>
      </c>
      <c r="D4" s="6">
        <v>46</v>
      </c>
      <c r="E4" s="6" t="s">
        <v>77</v>
      </c>
      <c r="F4" s="15">
        <v>6200</v>
      </c>
    </row>
    <row r="5" spans="1:6" x14ac:dyDescent="0.3">
      <c r="A5" s="14">
        <v>45937</v>
      </c>
      <c r="B5" s="6" t="s">
        <v>78</v>
      </c>
      <c r="C5" s="6" t="s">
        <v>65</v>
      </c>
      <c r="D5" s="6">
        <v>38</v>
      </c>
      <c r="E5" s="6" t="s">
        <v>79</v>
      </c>
      <c r="F5" s="15">
        <v>5800</v>
      </c>
    </row>
    <row r="6" spans="1:6" x14ac:dyDescent="0.3">
      <c r="A6" s="14">
        <v>45938</v>
      </c>
      <c r="B6" s="6" t="s">
        <v>80</v>
      </c>
      <c r="C6" s="6" t="s">
        <v>65</v>
      </c>
      <c r="D6" s="6">
        <v>61</v>
      </c>
      <c r="E6" s="6" t="s">
        <v>81</v>
      </c>
      <c r="F6" s="15">
        <v>11500</v>
      </c>
    </row>
    <row r="7" spans="1:6" x14ac:dyDescent="0.3">
      <c r="A7" s="14">
        <v>45940</v>
      </c>
      <c r="B7" s="6" t="s">
        <v>82</v>
      </c>
      <c r="C7" s="6" t="s">
        <v>62</v>
      </c>
      <c r="D7" s="6">
        <v>72</v>
      </c>
      <c r="E7" s="6" t="s">
        <v>81</v>
      </c>
      <c r="F7" s="15">
        <v>9570</v>
      </c>
    </row>
    <row r="8" spans="1:6" x14ac:dyDescent="0.3">
      <c r="A8" s="14">
        <v>45940</v>
      </c>
      <c r="B8" s="6" t="s">
        <v>83</v>
      </c>
      <c r="C8" s="6" t="s">
        <v>65</v>
      </c>
      <c r="D8" s="6">
        <v>26</v>
      </c>
      <c r="E8" s="6" t="s">
        <v>84</v>
      </c>
      <c r="F8" s="15">
        <v>12500</v>
      </c>
    </row>
    <row r="9" spans="1:6" x14ac:dyDescent="0.3">
      <c r="A9" s="14">
        <v>45940</v>
      </c>
      <c r="B9" s="6" t="s">
        <v>85</v>
      </c>
      <c r="C9" s="6" t="s">
        <v>65</v>
      </c>
      <c r="D9" s="6">
        <v>34</v>
      </c>
      <c r="E9" s="6" t="s">
        <v>77</v>
      </c>
      <c r="F9" s="15">
        <v>6000</v>
      </c>
    </row>
    <row r="10" spans="1:6" x14ac:dyDescent="0.3">
      <c r="A10" s="14">
        <v>45941</v>
      </c>
      <c r="B10" s="6" t="s">
        <v>86</v>
      </c>
      <c r="C10" s="6" t="s">
        <v>62</v>
      </c>
      <c r="D10" s="6">
        <v>28</v>
      </c>
      <c r="E10" s="6" t="s">
        <v>84</v>
      </c>
      <c r="F10" s="15">
        <v>10670</v>
      </c>
    </row>
    <row r="11" spans="1:6" x14ac:dyDescent="0.3">
      <c r="A11" s="14">
        <v>45941</v>
      </c>
      <c r="B11" s="6" t="s">
        <v>87</v>
      </c>
      <c r="C11" s="6" t="s">
        <v>62</v>
      </c>
      <c r="D11" s="6">
        <v>49</v>
      </c>
      <c r="E11" s="6" t="s">
        <v>79</v>
      </c>
      <c r="F11" s="15">
        <v>6720</v>
      </c>
    </row>
    <row r="12" spans="1:6" x14ac:dyDescent="0.3">
      <c r="A12" s="14">
        <v>45944</v>
      </c>
      <c r="B12" s="6" t="s">
        <v>88</v>
      </c>
      <c r="C12" s="6" t="s">
        <v>62</v>
      </c>
      <c r="D12" s="6">
        <v>58</v>
      </c>
      <c r="E12" s="6" t="s">
        <v>81</v>
      </c>
      <c r="F12" s="15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workbookViewId="0">
      <selection sqref="A1:G1"/>
    </sheetView>
  </sheetViews>
  <sheetFormatPr defaultRowHeight="16.5" x14ac:dyDescent="0.3"/>
  <cols>
    <col min="1" max="1" width="9.125" bestFit="1" customWidth="1"/>
    <col min="2" max="2" width="11.375" bestFit="1" customWidth="1"/>
    <col min="7" max="7" width="10.625" bestFit="1" customWidth="1"/>
  </cols>
  <sheetData>
    <row r="1" spans="1:7" ht="20.25" x14ac:dyDescent="0.3">
      <c r="A1" s="37" t="s">
        <v>90</v>
      </c>
      <c r="B1" s="37"/>
      <c r="C1" s="37"/>
      <c r="D1" s="37"/>
      <c r="E1" s="37"/>
      <c r="F1" s="37"/>
      <c r="G1" s="37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3">
      <c r="A22" s="16" t="s">
        <v>211</v>
      </c>
      <c r="B22" t="s">
        <v>212</v>
      </c>
    </row>
    <row r="23" spans="1:7" x14ac:dyDescent="0.3">
      <c r="A23" s="16" t="s">
        <v>213</v>
      </c>
    </row>
    <row r="24" spans="1:7" x14ac:dyDescent="0.3">
      <c r="B24" t="s">
        <v>214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abSelected="1" workbookViewId="0">
      <selection activeCell="D13" sqref="D13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11.87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3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45787</v>
      </c>
      <c r="H3" s="6">
        <v>5</v>
      </c>
      <c r="I3" s="6" t="str">
        <f>IF(OR(MONTH(G3)=7,MONTH(G3)=8),"여름휴가","")</f>
        <v/>
      </c>
    </row>
    <row r="4" spans="1:9" x14ac:dyDescent="0.3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45808</v>
      </c>
      <c r="H4" s="6">
        <v>8</v>
      </c>
      <c r="I4" s="6" t="str">
        <f t="shared" ref="I4:I12" si="0">IF(OR(MONTH(G4)=7,MONTH(G4)=8),"여름휴가","")</f>
        <v/>
      </c>
    </row>
    <row r="5" spans="1:9" x14ac:dyDescent="0.3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45832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45860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45864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45870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45874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45904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45919</v>
      </c>
      <c r="H11" s="6">
        <v>6</v>
      </c>
      <c r="I11" s="6" t="str">
        <f t="shared" si="0"/>
        <v/>
      </c>
    </row>
    <row r="12" spans="1:9" x14ac:dyDescent="0.3">
      <c r="A12" s="38" t="s">
        <v>15</v>
      </c>
      <c r="B12" s="39"/>
      <c r="C12" s="40"/>
      <c r="D12" s="17">
        <f>SUMIF(A3:A11,"유연탄",D3:D11) / SUM(D3:D11)</f>
        <v>0.70822769600002544</v>
      </c>
      <c r="F12" s="6" t="s">
        <v>165</v>
      </c>
      <c r="G12" s="9">
        <v>45919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6" t="str">
        <f>IF(SUM($H$16:H16)&gt;=250000,"위험",IF(SUM($H$16:H16)&gt;=150000,"주의",""))</f>
        <v/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6" t="str">
        <f>IF(SUM($H$16:H17)&gt;=250000,"위험",IF(SUM($H$16:H17)&gt;=150000,"주의",""))</f>
        <v/>
      </c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6" t="str">
        <f>IF(SUM($H$16:H18)&gt;=250000,"위험",IF(SUM($H$16:H18)&gt;=150000,"주의",""))</f>
        <v/>
      </c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6" t="str">
        <f>IF(SUM($H$16:H19)&gt;=250000,"위험",IF(SUM($H$16:H19)&gt;=150000,"주의",""))</f>
        <v/>
      </c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6" t="str">
        <f>IF(SUM($H$16:H20)&gt;=250000,"위험",IF(SUM($H$16:H20)&gt;=150000,"주의",""))</f>
        <v>주의</v>
      </c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6" t="str">
        <f>IF(SUM($H$16:H21)&gt;=250000,"위험",IF(SUM($H$16:H21)&gt;=150000,"주의",""))</f>
        <v>주의</v>
      </c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6" t="str">
        <f>IF(SUM($H$16:H22)&gt;=250000,"위험",IF(SUM($H$16:H22)&gt;=150000,"주의",""))</f>
        <v>주의</v>
      </c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6" t="str">
        <f>IF(SUM($H$16:H23)&gt;=250000,"위험",IF(SUM($H$16:H23)&gt;=150000,"주의",""))</f>
        <v>주의</v>
      </c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6" t="str">
        <f>IF(SUM($H$16:H24)&gt;=250000,"위험",IF(SUM($H$16:H24)&gt;=150000,"주의",""))</f>
        <v>위험</v>
      </c>
    </row>
    <row r="25" spans="1:9" x14ac:dyDescent="0.3">
      <c r="A25" s="38" t="s">
        <v>57</v>
      </c>
      <c r="B25" s="39"/>
      <c r="C25" s="40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7">
        <v>50000</v>
      </c>
      <c r="I25" s="6" t="str">
        <f>IF(SUM($H$16:H25)&gt;=250000,"위험",IF(SUM($H$16:H25)&gt;=150000,"주의",""))</f>
        <v>위험</v>
      </c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F34" sqref="F34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10.875" bestFit="1" customWidth="1"/>
  </cols>
  <sheetData>
    <row r="1" spans="1:6" ht="20.25" x14ac:dyDescent="0.3">
      <c r="A1" s="37" t="s">
        <v>102</v>
      </c>
      <c r="B1" s="37"/>
      <c r="C1" s="37"/>
      <c r="D1" s="37"/>
      <c r="E1" s="37"/>
      <c r="F1" s="37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3">
      <c r="A19" s="18" t="s">
        <v>103</v>
      </c>
      <c r="B19" t="s">
        <v>215</v>
      </c>
    </row>
    <row r="21" spans="1:5" x14ac:dyDescent="0.3">
      <c r="A21" s="18" t="s">
        <v>217</v>
      </c>
      <c r="B21" s="18" t="s">
        <v>104</v>
      </c>
    </row>
    <row r="22" spans="1:5" x14ac:dyDescent="0.3">
      <c r="A22" s="18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115</v>
      </c>
      <c r="B23" s="19" t="s">
        <v>218</v>
      </c>
      <c r="C23" s="19">
        <v>1980300</v>
      </c>
      <c r="D23" s="19" t="s">
        <v>218</v>
      </c>
      <c r="E23" s="19">
        <v>2927400</v>
      </c>
    </row>
    <row r="24" spans="1:5" x14ac:dyDescent="0.3">
      <c r="A24" t="s">
        <v>111</v>
      </c>
      <c r="B24" s="19" t="s">
        <v>218</v>
      </c>
      <c r="C24" s="19">
        <v>996000</v>
      </c>
      <c r="D24" s="19" t="s">
        <v>218</v>
      </c>
      <c r="E24" s="19">
        <v>1826000</v>
      </c>
    </row>
    <row r="25" spans="1:5" x14ac:dyDescent="0.3">
      <c r="A25" t="s">
        <v>110</v>
      </c>
      <c r="B25" s="19">
        <v>2900000</v>
      </c>
      <c r="C25" s="19">
        <v>870000</v>
      </c>
      <c r="D25" s="19">
        <v>2030000</v>
      </c>
      <c r="E25" s="19">
        <v>507500</v>
      </c>
    </row>
    <row r="26" spans="1:5" x14ac:dyDescent="0.3">
      <c r="A26" t="s">
        <v>113</v>
      </c>
      <c r="B26" s="19">
        <v>148000</v>
      </c>
      <c r="C26" s="19" t="s">
        <v>218</v>
      </c>
      <c r="D26" s="19">
        <v>925000</v>
      </c>
      <c r="E26" s="19" t="s">
        <v>218</v>
      </c>
    </row>
    <row r="27" spans="1:5" x14ac:dyDescent="0.3">
      <c r="A27" t="s">
        <v>216</v>
      </c>
      <c r="B27" s="19">
        <v>1524000</v>
      </c>
      <c r="C27" s="19">
        <v>1456650</v>
      </c>
      <c r="D27" s="19">
        <v>1477500</v>
      </c>
      <c r="E27" s="1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2858-9624-449A-8C68-B409C09901AC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4" t="s">
        <v>222</v>
      </c>
      <c r="C2" s="25"/>
      <c r="D2" s="31"/>
      <c r="E2" s="31"/>
      <c r="F2" s="31"/>
    </row>
    <row r="3" spans="2:6" collapsed="1" x14ac:dyDescent="0.3">
      <c r="B3" s="23"/>
      <c r="C3" s="23"/>
      <c r="D3" s="32" t="s">
        <v>224</v>
      </c>
      <c r="E3" s="32" t="s">
        <v>219</v>
      </c>
      <c r="F3" s="32" t="s">
        <v>221</v>
      </c>
    </row>
    <row r="4" spans="2:6" ht="27" hidden="1" outlineLevel="1" x14ac:dyDescent="0.3">
      <c r="B4" s="27"/>
      <c r="C4" s="27"/>
      <c r="D4" s="20"/>
      <c r="E4" s="34" t="s">
        <v>220</v>
      </c>
      <c r="F4" s="34" t="s">
        <v>220</v>
      </c>
    </row>
    <row r="5" spans="2:6" x14ac:dyDescent="0.3">
      <c r="B5" s="28" t="s">
        <v>223</v>
      </c>
      <c r="C5" s="29"/>
      <c r="D5" s="26"/>
      <c r="E5" s="26"/>
      <c r="F5" s="26"/>
    </row>
    <row r="6" spans="2:6" outlineLevel="1" x14ac:dyDescent="0.3">
      <c r="B6" s="27"/>
      <c r="C6" s="27" t="s">
        <v>95</v>
      </c>
      <c r="D6" s="21">
        <v>200000</v>
      </c>
      <c r="E6" s="33">
        <v>250000</v>
      </c>
      <c r="F6" s="33">
        <v>150000</v>
      </c>
    </row>
    <row r="7" spans="2:6" x14ac:dyDescent="0.3">
      <c r="B7" s="28" t="s">
        <v>225</v>
      </c>
      <c r="C7" s="29"/>
      <c r="D7" s="26"/>
      <c r="E7" s="26"/>
      <c r="F7" s="26"/>
    </row>
    <row r="8" spans="2:6" ht="17.25" outlineLevel="1" thickBot="1" x14ac:dyDescent="0.35">
      <c r="B8" s="30"/>
      <c r="C8" s="30" t="s">
        <v>127</v>
      </c>
      <c r="D8" s="22">
        <v>133280000</v>
      </c>
      <c r="E8" s="22">
        <v>191380000</v>
      </c>
      <c r="F8" s="22">
        <v>75180000</v>
      </c>
    </row>
    <row r="9" spans="2:6" x14ac:dyDescent="0.3">
      <c r="B9" t="s">
        <v>226</v>
      </c>
    </row>
    <row r="10" spans="2:6" x14ac:dyDescent="0.3">
      <c r="B10" t="s">
        <v>227</v>
      </c>
    </row>
    <row r="11" spans="2:6" x14ac:dyDescent="0.3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B4" sqref="B4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37" t="s">
        <v>120</v>
      </c>
      <c r="B1" s="37"/>
      <c r="C1" s="37"/>
      <c r="D1" s="37"/>
      <c r="E1" s="37"/>
    </row>
    <row r="3" spans="1:5" x14ac:dyDescent="0.3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3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3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3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how="0" sqref="E6">
    <scenario name="판매가인상" locked="1" count="1" user="user" comment="만든 사람 user 날짜 2026-01-27">
      <inputCells r="B4" val="250000" numFmtId="41"/>
    </scenario>
    <scenario name="판매가인하" locked="1" count="1" user="user" comment="만든 사람 user 날짜 2026-01-27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sqref="A1:F1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37" t="s">
        <v>128</v>
      </c>
      <c r="B1" s="37"/>
      <c r="C1" s="37"/>
      <c r="D1" s="37"/>
      <c r="E1" s="37"/>
      <c r="F1" s="37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9">
        <v>42748</v>
      </c>
      <c r="B4" s="6" t="s">
        <v>134</v>
      </c>
      <c r="C4" s="35">
        <v>42016807</v>
      </c>
      <c r="D4" s="35">
        <v>25410000</v>
      </c>
      <c r="E4" s="35">
        <v>609756</v>
      </c>
      <c r="F4" s="35">
        <f>C4-D4-E4</f>
        <v>15997051</v>
      </c>
    </row>
    <row r="5" spans="1:6" x14ac:dyDescent="0.3">
      <c r="A5" s="9">
        <v>42929</v>
      </c>
      <c r="B5" s="6" t="s">
        <v>135</v>
      </c>
      <c r="C5" s="35">
        <v>35460993</v>
      </c>
      <c r="D5" s="35">
        <v>48410000</v>
      </c>
      <c r="E5" s="35">
        <v>505051</v>
      </c>
      <c r="F5" s="35">
        <f t="shared" ref="F5:F13" si="0">C5-D5-E5</f>
        <v>-13454058</v>
      </c>
    </row>
    <row r="6" spans="1:6" x14ac:dyDescent="0.3">
      <c r="A6" s="9">
        <v>43195</v>
      </c>
      <c r="B6" s="6" t="s">
        <v>136</v>
      </c>
      <c r="C6" s="35">
        <v>75471698</v>
      </c>
      <c r="D6" s="35">
        <v>16980000</v>
      </c>
      <c r="E6" s="35">
        <v>439560</v>
      </c>
      <c r="F6" s="35">
        <f t="shared" si="0"/>
        <v>58052138</v>
      </c>
    </row>
    <row r="7" spans="1:6" x14ac:dyDescent="0.3">
      <c r="A7" s="9">
        <v>43226</v>
      </c>
      <c r="B7" s="6" t="s">
        <v>137</v>
      </c>
      <c r="C7" s="35">
        <v>54794521</v>
      </c>
      <c r="D7" s="35">
        <v>22070000</v>
      </c>
      <c r="E7" s="35">
        <v>384615</v>
      </c>
      <c r="F7" s="35">
        <f t="shared" si="0"/>
        <v>32339906</v>
      </c>
    </row>
    <row r="8" spans="1:6" x14ac:dyDescent="0.3">
      <c r="A8" s="9">
        <v>43316</v>
      </c>
      <c r="B8" s="6" t="s">
        <v>138</v>
      </c>
      <c r="C8" s="35">
        <v>44943820</v>
      </c>
      <c r="D8" s="35">
        <v>14380000</v>
      </c>
      <c r="E8" s="35">
        <v>421053</v>
      </c>
      <c r="F8" s="35">
        <f t="shared" si="0"/>
        <v>30142767</v>
      </c>
    </row>
    <row r="9" spans="1:6" x14ac:dyDescent="0.3">
      <c r="A9" s="9">
        <v>43683</v>
      </c>
      <c r="B9" s="6" t="s">
        <v>139</v>
      </c>
      <c r="C9" s="35">
        <v>36585366</v>
      </c>
      <c r="D9" s="35">
        <v>45410000</v>
      </c>
      <c r="E9" s="35">
        <v>357143</v>
      </c>
      <c r="F9" s="35">
        <f t="shared" si="0"/>
        <v>-9181777</v>
      </c>
    </row>
    <row r="10" spans="1:6" x14ac:dyDescent="0.3">
      <c r="A10" s="9">
        <v>43721</v>
      </c>
      <c r="B10" s="6" t="s">
        <v>140</v>
      </c>
      <c r="C10" s="35">
        <v>57692308</v>
      </c>
      <c r="D10" s="35">
        <v>22300000</v>
      </c>
      <c r="E10" s="35">
        <v>322581</v>
      </c>
      <c r="F10" s="35">
        <f t="shared" si="0"/>
        <v>35069727</v>
      </c>
    </row>
    <row r="11" spans="1:6" x14ac:dyDescent="0.3">
      <c r="A11" s="9">
        <v>43991</v>
      </c>
      <c r="B11" s="6" t="s">
        <v>141</v>
      </c>
      <c r="C11" s="35">
        <v>31746032</v>
      </c>
      <c r="D11" s="35">
        <v>22070000</v>
      </c>
      <c r="E11" s="35">
        <v>202020</v>
      </c>
      <c r="F11" s="35">
        <f t="shared" si="0"/>
        <v>9474012</v>
      </c>
    </row>
    <row r="12" spans="1:6" x14ac:dyDescent="0.3">
      <c r="A12" s="9">
        <v>44173</v>
      </c>
      <c r="B12" s="6" t="s">
        <v>142</v>
      </c>
      <c r="C12" s="35">
        <v>21505376</v>
      </c>
      <c r="D12" s="35">
        <v>21600000</v>
      </c>
      <c r="E12" s="35">
        <v>240964</v>
      </c>
      <c r="F12" s="35">
        <f t="shared" si="0"/>
        <v>-335588</v>
      </c>
    </row>
    <row r="13" spans="1:6" x14ac:dyDescent="0.3">
      <c r="A13" s="9">
        <v>44267</v>
      </c>
      <c r="B13" s="6" t="s">
        <v>143</v>
      </c>
      <c r="C13" s="35">
        <v>7751938</v>
      </c>
      <c r="D13" s="35">
        <v>45730000</v>
      </c>
      <c r="E13" s="35">
        <v>116279</v>
      </c>
      <c r="F13" s="35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순이익">
                <anchor moveWithCells="1" sizeWithCells="1">
                  <from>
                    <xdr:col>2</xdr:col>
                    <xdr:colOff>19050</xdr:colOff>
                    <xdr:row>14</xdr:row>
                    <xdr:rowOff>9525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37" t="s">
        <v>144</v>
      </c>
      <c r="B1" s="37"/>
      <c r="C1" s="37"/>
      <c r="D1" s="37"/>
      <c r="E1" s="37"/>
    </row>
    <row r="2" spans="1:5" x14ac:dyDescent="0.3">
      <c r="E2" s="10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3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3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3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3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2026-01-27T01:37:29Z</dcterms:modified>
</cp:coreProperties>
</file>