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736a\OneDrive\바탕 화면\컴활 1급 실기\2026기본서_컴활1급실기\01 엑셀\03 기본모의고사\"/>
    </mc:Choice>
  </mc:AlternateContent>
  <xr:revisionPtr revIDLastSave="0" documentId="13_ncr:1_{002CC219-A931-45DB-9DA1-63073EB8F259}" xr6:coauthVersionLast="47" xr6:coauthVersionMax="47" xr10:uidLastSave="{00000000-0000-0000-0000-000000000000}"/>
  <bookViews>
    <workbookView xWindow="-108" yWindow="-108" windowWidth="23256" windowHeight="12456" tabRatio="806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eta.AND" hidden="1" xlm="1">#NAME?</definedName>
    <definedName name="_xleta.IF" hidden="1" xlm="1">#NAME?</definedName>
    <definedName name="_xleta.MEDIAN" hidden="1" xlm="1">#NAME?</definedName>
    <definedName name="_xleta.SUM" hidden="1" xlm="1">#NAME?</definedName>
    <definedName name="_xleta.VLOOKUP" hidden="1" xlm="1">#NAME?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C8" i="2" a="1"/>
  <c r="C8" i="2" s="1"/>
  <c r="C9" i="2" a="1"/>
  <c r="C9" i="2" s="1"/>
  <c r="C7" i="2" a="1"/>
  <c r="C7" i="2" s="1"/>
  <c r="E9" i="2" a="1"/>
  <c r="E9" i="2" s="1"/>
  <c r="F9" i="2" a="1"/>
  <c r="F9" i="2"/>
  <c r="G9" i="2" a="1"/>
  <c r="G9" i="2" s="1"/>
  <c r="H9" i="2" a="1"/>
  <c r="H9" i="2" s="1"/>
  <c r="D9" i="2" a="1"/>
  <c r="D9" i="2" s="1"/>
  <c r="E8" i="2" a="1"/>
  <c r="E8" i="2" s="1"/>
  <c r="F8" i="2" a="1"/>
  <c r="F8" i="2" s="1"/>
  <c r="G8" i="2" a="1"/>
  <c r="G8" i="2" s="1"/>
  <c r="H8" i="2" a="1"/>
  <c r="H8" i="2" s="1"/>
  <c r="D8" i="2" a="1"/>
  <c r="D8" i="2" s="1"/>
  <c r="E7" i="2" a="1"/>
  <c r="E7" i="2" s="1"/>
  <c r="F7" i="2" a="1"/>
  <c r="F7" i="2" s="1"/>
  <c r="G7" i="2" a="1"/>
  <c r="G7" i="2" s="1"/>
  <c r="H7" i="2" a="1"/>
  <c r="H7" i="2"/>
  <c r="D7" i="2" a="1"/>
  <c r="D7" i="2" s="1"/>
  <c r="G19" i="2"/>
  <c r="G27" i="2"/>
  <c r="G28" i="2"/>
  <c r="F16" i="2" a="1"/>
  <c r="F16" i="2"/>
  <c r="G16" i="2" s="1"/>
  <c r="F19" i="2" a="1"/>
  <c r="F19" i="2"/>
  <c r="F20" i="2" a="1"/>
  <c r="F20" i="2"/>
  <c r="G20" i="2" s="1"/>
  <c r="F27" i="2" a="1"/>
  <c r="F27" i="2"/>
  <c r="F28" i="2" a="1"/>
  <c r="F28" i="2"/>
  <c r="F29" i="2" a="1"/>
  <c r="F29" i="2"/>
  <c r="G29" i="2" s="1"/>
  <c r="E14" i="2"/>
  <c r="F14" i="2" s="1" a="1"/>
  <c r="F14" i="2" s="1"/>
  <c r="G14" i="2" s="1"/>
  <c r="E15" i="2"/>
  <c r="F15" i="2" s="1" a="1"/>
  <c r="F15" i="2" s="1"/>
  <c r="G15" i="2" s="1"/>
  <c r="E16" i="2"/>
  <c r="E17" i="2"/>
  <c r="F17" i="2" s="1" a="1"/>
  <c r="F17" i="2" s="1"/>
  <c r="G17" i="2" s="1"/>
  <c r="E18" i="2"/>
  <c r="F18" i="2" s="1" a="1"/>
  <c r="F18" i="2" s="1"/>
  <c r="G18" i="2" s="1"/>
  <c r="E19" i="2"/>
  <c r="E20" i="2"/>
  <c r="E21" i="2"/>
  <c r="F21" i="2" s="1" a="1"/>
  <c r="F21" i="2" s="1"/>
  <c r="G21" i="2" s="1"/>
  <c r="E22" i="2"/>
  <c r="F22" i="2" s="1" a="1"/>
  <c r="F22" i="2" s="1"/>
  <c r="G22" i="2" s="1"/>
  <c r="E23" i="2"/>
  <c r="F23" i="2" s="1" a="1"/>
  <c r="F23" i="2" s="1"/>
  <c r="G23" i="2" s="1"/>
  <c r="E24" i="2"/>
  <c r="F24" i="2" s="1" a="1"/>
  <c r="F24" i="2" s="1"/>
  <c r="G24" i="2" s="1"/>
  <c r="E25" i="2"/>
  <c r="F25" i="2" s="1" a="1"/>
  <c r="F25" i="2" s="1"/>
  <c r="G25" i="2" s="1"/>
  <c r="E26" i="2"/>
  <c r="F26" i="2" s="1" a="1"/>
  <c r="F26" i="2" s="1"/>
  <c r="G26" i="2" s="1"/>
  <c r="E27" i="2"/>
  <c r="E28" i="2"/>
  <c r="E29" i="2"/>
  <c r="E30" i="2"/>
  <c r="F30" i="2" s="1" a="1"/>
  <c r="F30" i="2" s="1"/>
  <c r="G30" i="2" s="1"/>
  <c r="E13" i="2"/>
  <c r="F13" i="2" s="1" a="1"/>
  <c r="F13" i="2" s="1"/>
  <c r="G13" i="2" s="1"/>
  <c r="F6" i="8"/>
  <c r="F7" i="8"/>
  <c r="F8" i="8"/>
  <c r="F9" i="8"/>
  <c r="F10" i="8"/>
  <c r="F11" i="8"/>
  <c r="F12" i="8"/>
  <c r="F5" i="8"/>
  <c r="E34" i="2" a="1"/>
  <c r="E38" i="2" a="1"/>
  <c r="E35" i="2" a="1"/>
  <c r="E39" i="2" a="1"/>
  <c r="E37" i="2" a="1"/>
  <c r="E40" i="2" a="1"/>
  <c r="E36" i="2" a="1"/>
  <c r="E40" i="2" l="1"/>
  <c r="E39" i="2"/>
  <c r="E38" i="2"/>
  <c r="E37" i="2"/>
  <c r="E36" i="2"/>
  <c r="E35" i="2"/>
  <c r="E34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A26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3F61BE3-04D4-4E5A-9AD0-0B985E892612}" name="MS Access Database_Query" type="1" refreshedVersion="8" background="1">
    <dbPr connection="DSN=MS Access Database;DBQ=C:\Users\8736a\OneDrive\바탕 화면\컴활 1급 실기\2026기본서_컴활1급실기\01 엑셀\03 기본모의고사\가전판매내역.accdb;DefaultDir=C:\Users\8736a\OneDrive\바탕 화면\컴활 1급 실기\2026기본서_컴활1급실기\01 엑셀\03 기본모의고사;DriverId=25;FIL=MS Access;MaxBufferSize=2048;PageTimeout=5;" command="SELECT 제품.제품명, 제품.분류코드, 판매현황.주문시간, 판매현황.수량, 판매현황.판매금액_x000d__x000a_FROM 제품 제품, 판매현황 판매현황_x000d__x000a_WHERE 제품.모델명 = 판매현황.모델명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<sst xmlns="http://schemas.openxmlformats.org/spreadsheetml/2006/main" count="367" uniqueCount="199">
  <si>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</si>
  <si>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</si>
  <si>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</si>
  <si>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</si>
  <si>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</si>
  <si>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</si>
  <si>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</si>
  <si>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</si>
  <si>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</si>
  <si>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</si>
  <si>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</si>
  <si>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</si>
  <si>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</si>
  <si>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</si>
  <si>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</si>
  <si>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</si>
  <si>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</si>
  <si>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</si>
  <si>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</si>
  <si>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</si>
  <si>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</si>
  <si>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</si>
  <si>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</si>
  <si>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</si>
  <si>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</si>
  <si>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</si>
  <si>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</si>
  <si>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</si>
  <si>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</si>
  <si>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</si>
  <si>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</si>
  <si>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</si>
  <si>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</si>
  <si>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</si>
  <si>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</si>
  <si>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</si>
  <si>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</si>
  <si>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</si>
  <si>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</si>
  <si>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</si>
  <si>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</si>
  <si>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</si>
  <si>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</si>
  <si>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</si>
  <si>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</si>
  <si>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</si>
  <si>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</si>
  <si>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</si>
  <si>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</si>
  <si>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</si>
  <si>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</si>
  <si>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</si>
  <si>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</si>
  <si>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</si>
  <si>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</si>
  <si>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</si>
  <si>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</si>
  <si>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</si>
  <si>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</si>
  <si>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</si>
  <si>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</si>
  <si>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</si>
  <si>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</si>
  <si>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</si>
  <si>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</si>
  <si>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</si>
  <si>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</si>
  <si>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</si>
  <si>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</si>
  <si>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</si>
  <si>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</si>
  <si>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</si>
  <si>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</si>
  <si>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</si>
  <si>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</si>
  <si>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</si>
  <si>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</si>
  <si>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</si>
  <si>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</si>
  <si>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</si>
  <si>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</si>
  <si>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</si>
  <si>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</si>
  <si>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</si>
  <si>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</si>
  <si>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</si>
  <si>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</si>
  <si>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</si>
  <si>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</si>
  <si>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</si>
  <si>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</si>
  <si>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</si>
  <si>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</si>
  <si>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</si>
  <si>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</si>
  <si>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</si>
  <si>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</si>
  <si>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</si>
  <si>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</si>
  <si>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</si>
  <si>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</si>
  <si>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</si>
  <si>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</si>
  <si>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</si>
  <si>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</si>
  <si>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</si>
  <si>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</si>
  <si>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</si>
  <si>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</si>
  <si>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</si>
  <si>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</si>
  <si>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</si>
  <si>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</si>
  <si>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</si>
  <si>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</si>
  <si>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</si>
  <si>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</si>
  <si>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</si>
  <si>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</si>
  <si>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</si>
  <si>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</si>
  <si>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</si>
  <si>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</si>
  <si>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</si>
  <si>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</si>
  <si>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</si>
  <si>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</si>
  <si>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</si>
  <si>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</si>
  <si>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</si>
  <si>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</si>
  <si>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</si>
  <si>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</si>
  <si>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</si>
  <si>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</si>
  <si>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</si>
  <si>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</si>
  <si>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</si>
  <si>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</si>
  <si>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</si>
  <si>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</si>
  <si>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</si>
  <si>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</si>
  <si>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</si>
  <si>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</si>
  <si>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</si>
  <si>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</si>
  <si>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</si>
  <si>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</si>
  <si>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</si>
  <si>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</si>
  <si>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</si>
  <si>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</si>
  <si>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</si>
  <si>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</si>
  <si>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</si>
  <si>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</si>
  <si>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</si>
  <si>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</si>
  <si>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</si>
  <si>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</si>
  <si>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</si>
  <si>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</si>
  <si>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</si>
  <si>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</si>
  <si>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</si>
  <si>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</si>
  <si>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</si>
  <si>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</si>
  <si>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</si>
  <si>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</si>
  <si>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</si>
  <si>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</si>
  <si>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</si>
  <si>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</si>
  <si>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</si>
  <si>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</si>
  <si>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</si>
  <si>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</si>
  <si>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</si>
  <si>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</si>
  <si>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</si>
  <si>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</si>
  <si>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분류코드</t>
  </si>
  <si>
    <t>제품명</t>
  </si>
  <si>
    <t>다리미</t>
  </si>
  <si>
    <t>면도기</t>
  </si>
  <si>
    <t>전동치솔</t>
  </si>
  <si>
    <t>값</t>
  </si>
  <si>
    <t>전체 평균 : 수량</t>
  </si>
  <si>
    <t>평균 : 수량</t>
  </si>
  <si>
    <t>평균 : 판매금액</t>
  </si>
  <si>
    <t>전체 평균 : 판매금액</t>
  </si>
  <si>
    <t>주문시간</t>
  </si>
  <si>
    <t>주문시간2</t>
  </si>
  <si>
    <t>오전</t>
  </si>
  <si>
    <t>오후</t>
  </si>
  <si>
    <t>*</t>
  </si>
  <si>
    <t>소형가전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</si>
</sst>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  <numFmt numFmtId="178" formatCode="[=1]&quot;장기근속&quot;;[=2]&quot;10년이상근속&quot;;&quot; 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178" fontId="0" fillId="0" borderId="1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NumberFormat="1">
      <alignment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성적 분석표</a:t>
            </a:r>
          </a:p>
        </c:rich>
      </c:tx>
      <c:overlay val="0"/>
      <c:spPr>
        <a:solidFill>
          <a:schemeClr val="accent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Pt>
            <c:idx val="3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>
                <a:softEdge rad="12700"/>
              </a:effectLst>
              <a:scene3d>
                <a:camera prst="orthographicFront"/>
                <a:lightRig rig="threePt" dir="t"/>
              </a:scene3d>
              <a:sp3d prstMaterial="softEdge">
                <a:bevelT w="127000" prst="artDeco"/>
              </a:sp3d>
            </c:spPr>
            <c:extLst>
              <c:ext xmlns:c16="http://schemas.microsoft.com/office/drawing/2014/chart" uri="{C3380CC4-5D6E-409C-BE32-E72D297353CC}">
                <c16:uniqueId val="{00000001-B40C-4397-A5F2-8F48AE56EA36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723C86F1-496C-4BD8-A43C-648F30D0C9C8}" type="VALUE">
                      <a:rPr lang="en-US" altLang="ko-KR" sz="1100" b="1"/>
                      <a:pPr/>
                      <a:t>[값]</a:t>
                    </a:fld>
                    <a:endParaRPr lang="ko-KR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B40C-4397-A5F2-8F48AE56EA36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name>기말 이동 평균</c:name>
            <c:spPr>
              <a:ln w="19050" cap="rnd">
                <a:solidFill>
                  <a:schemeClr val="accent3"/>
                </a:solidFill>
                <a:prstDash val="sysDot"/>
              </a:ln>
              <a:effectLst>
                <a:outerShdw blurRad="50800" dist="50800" dir="5400000" sx="95000" sy="95000" algn="ctr" rotWithShape="0">
                  <a:srgbClr val="000000">
                    <a:alpha val="99000"/>
                  </a:srgbClr>
                </a:outerShdw>
              </a:effectLst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layout>
            <c:manualLayout>
              <c:xMode val="edge"/>
              <c:yMode val="edge"/>
              <c:x val="2.8409090909090908E-2"/>
              <c:y val="0.380006175698625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chemeClr val="tx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45720</xdr:colOff>
      <xdr:row>12</xdr:row>
      <xdr:rowOff>7620</xdr:rowOff>
    </xdr:from>
    <xdr:to>
      <xdr:col>4</xdr:col>
      <xdr:colOff>60960</xdr:colOff>
      <xdr:row>14</xdr:row>
      <xdr:rowOff>7620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92EE7EAA-E8FE-44D4-B89F-3F59662E26E3}"/>
            </a:ext>
          </a:extLst>
        </xdr:cNvPr>
        <xdr:cNvSpPr/>
      </xdr:nvSpPr>
      <xdr:spPr>
        <a:xfrm>
          <a:off x="1112520" y="2758440"/>
          <a:ext cx="10820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  <xdr:twoCellAnchor>
    <xdr:from>
      <xdr:col>0</xdr:col>
      <xdr:colOff>15240</xdr:colOff>
      <xdr:row>12</xdr:row>
      <xdr:rowOff>0</xdr:rowOff>
    </xdr:from>
    <xdr:to>
      <xdr:col>2</xdr:col>
      <xdr:colOff>0</xdr:colOff>
      <xdr:row>13</xdr:row>
      <xdr:rowOff>190500</xdr:rowOff>
    </xdr:to>
    <xdr:sp macro="[0]!서식적용" textlink="">
      <xdr:nvSpPr>
        <xdr:cNvPr id="4" name="사각형: 빗면 3">
          <a:extLst>
            <a:ext uri="{FF2B5EF4-FFF2-40B4-BE49-F238E27FC236}">
              <a16:creationId xmlns:a16="http://schemas.microsoft.com/office/drawing/2014/main" id="{40D72633-92F8-24CE-4EC6-7CE3153BD019}"/>
            </a:ext>
          </a:extLst>
        </xdr:cNvPr>
        <xdr:cNvSpPr/>
      </xdr:nvSpPr>
      <xdr:spPr>
        <a:xfrm>
          <a:off x="15240" y="2750820"/>
          <a:ext cx="1051560" cy="4114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381000</xdr:colOff>
          <xdr:row>2</xdr:row>
          <xdr:rowOff>114300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736a" refreshedDate="46047.616392361109" backgroundQuery="1" createdVersion="8" refreshedVersion="8" minRefreshableVersion="3" recordCount="40" xr:uid="{828C4B2D-B5C3-4515-9CE0-6A92F921F5F9}">
  <cacheSource type="external" connectionId="1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E35817-2C6B-479C-BB50-EE4DA2716D6A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6"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2">
        <item n="오전" x="0"/>
        <item n="오후" x="1"/>
      </items>
    </pivotField>
  </pivotFields>
  <rowFields count="3">
    <field x="5"/>
    <field x="2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item="1" hier="-1"/>
  </pageFields>
  <dataFields count="2">
    <dataField name="평균 : 수량" fld="3" subtotal="average" baseField="0" baseItem="0"/>
    <dataField name="평균 : 판매금액" fld="4" subtotal="average" baseField="5" baseItem="3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topLeftCell="A26" zoomScaleNormal="100" workbookViewId="0">
      <selection activeCell="F9" sqref="F9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34" t="s">
        <v>1</v>
      </c>
      <c r="B2" s="34"/>
      <c r="C2" s="34"/>
      <c r="D2" s="34"/>
      <c r="E2" s="34"/>
      <c r="F2" s="34"/>
      <c r="G2" s="34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5">
        <f t="shared" ref="F5:F23" si="6">E5*12%</f>
        <v>540000</v>
      </c>
      <c r="G5" s="25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5">
        <f t="shared" si="6"/>
        <v>723600</v>
      </c>
      <c r="G6" s="25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5">
        <f t="shared" si="6"/>
        <v>617760</v>
      </c>
      <c r="G7" s="25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5">
        <f t="shared" si="6"/>
        <v>507600</v>
      </c>
      <c r="G8" s="25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5">
        <f t="shared" si="6"/>
        <v>496800</v>
      </c>
      <c r="G9" s="25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5">
        <f t="shared" si="6"/>
        <v>799200</v>
      </c>
      <c r="G10" s="25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5">
        <f t="shared" si="6"/>
        <v>453600</v>
      </c>
      <c r="G11" s="25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5">
        <f t="shared" si="6"/>
        <v>540000</v>
      </c>
      <c r="G12" s="25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 AND($C4&gt;=3500000, $C4&lt;=400000), $G4&gt;=AVERAGE($G$4:$G$23))</f>
        <v>1</v>
      </c>
    </row>
    <row r="28" spans="1:7" ht="18" customHeight="1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60" zoomScaleNormal="100" workbookViewId="0">
      <selection activeCell="K5" sqref="K5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6">
        <f>_xlfn.RANK.EQ(E5,$E$5:$E$12)</f>
        <v>6</v>
      </c>
      <c r="G5" s="27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6">
        <f t="shared" ref="F6:F12" si="1">_xlfn.RANK.EQ(E6,$E$5:$E$12)</f>
        <v>8</v>
      </c>
      <c r="G6" s="27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6">
        <f t="shared" si="1"/>
        <v>1</v>
      </c>
      <c r="G7" s="27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6">
        <f t="shared" si="1"/>
        <v>2</v>
      </c>
      <c r="G8" s="27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6">
        <f t="shared" si="1"/>
        <v>5</v>
      </c>
      <c r="G9" s="27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6">
        <f t="shared" si="1"/>
        <v>7</v>
      </c>
      <c r="G10" s="27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6">
        <f t="shared" si="1"/>
        <v>4</v>
      </c>
      <c r="G11" s="27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6">
        <f t="shared" si="1"/>
        <v>2</v>
      </c>
      <c r="G12" s="27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abSelected="1" topLeftCell="A25" zoomScaleNormal="100" workbookViewId="0">
      <selection activeCell="L29" sqref="L29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 cm="1">
        <f t="array" ref="C7">MEDIAN(IF($A$13:$A$30=A7,$D$13:$D$30))</f>
        <v>185</v>
      </c>
      <c r="D7" s="4">
        <f t="array" ref="D7">SUM(($A$13:$A$30=$A$7)*(CHOOSE(WEEKDAY($B$13:$B$30,2),"월","화","수","목","금")=D$6))</f>
        <v>0</v>
      </c>
      <c r="E7" s="4">
        <f t="array" ref="E7">SUM(($A$13:$A$30=$A$7)*(CHOOSE(WEEKDAY($B$13:$B$30,2),"월","화","수","목","금")=E$6))</f>
        <v>0</v>
      </c>
      <c r="F7" s="4">
        <f t="array" ref="F7">SUM(($A$13:$A$30=$A$7)*(CHOOSE(WEEKDAY($B$13:$B$30,2),"월","화","수","목","금")=F$6))</f>
        <v>0</v>
      </c>
      <c r="G7" s="4">
        <f t="array" ref="G7">SUM(($A$13:$A$30=$A$7)*(CHOOSE(WEEKDAY($B$13:$B$30,2),"월","화","수","목","금")=G$6))</f>
        <v>2</v>
      </c>
      <c r="H7" s="4">
        <f t="array" ref="H7">SUM(($A$13:$A$30=$A$7)*(CHOOSE(WEEKDAY($B$13:$B$30,2),"월","화","수","목","금")=H$6))</f>
        <v>2</v>
      </c>
    </row>
    <row r="8" spans="1:8">
      <c r="A8" s="1" t="s">
        <v>52</v>
      </c>
      <c r="B8" s="6">
        <v>7.0000000000000007E-2</v>
      </c>
      <c r="C8" s="1" cm="1">
        <f t="array" ref="C8">MEDIAN(IF($A$13:$A$30=A8,$D$13:$D$30))</f>
        <v>175</v>
      </c>
      <c r="D8" s="4" cm="1">
        <f t="array" ref="D8">SUM(($A$13:$A$30=$A$8)*(CHOOSE(WEEKDAY($B$13:$B$30,2),"월","화","수","목","금")=D$6))</f>
        <v>0</v>
      </c>
      <c r="E8" s="4" cm="1">
        <f t="array" ref="E8">SUM(($A$13:$A$30=$A$8)*(CHOOSE(WEEKDAY($B$13:$B$30,2),"월","화","수","목","금")=E$6))</f>
        <v>1</v>
      </c>
      <c r="F8" s="4" cm="1">
        <f t="array" ref="F8">SUM(($A$13:$A$30=$A$8)*(CHOOSE(WEEKDAY($B$13:$B$30,2),"월","화","수","목","금")=F$6))</f>
        <v>1</v>
      </c>
      <c r="G8" s="4" cm="1">
        <f t="array" ref="G8">SUM(($A$13:$A$30=$A$8)*(CHOOSE(WEEKDAY($B$13:$B$30,2),"월","화","수","목","금")=G$6))</f>
        <v>3</v>
      </c>
      <c r="H8" s="4" cm="1">
        <f t="array" ref="H8">SUM(($A$13:$A$30=$A$8)*(CHOOSE(WEEKDAY($B$13:$B$30,2),"월","화","수","목","금")=H$6))</f>
        <v>1</v>
      </c>
    </row>
    <row r="9" spans="1:8">
      <c r="A9" s="1" t="s">
        <v>53</v>
      </c>
      <c r="B9" s="6">
        <v>0.1</v>
      </c>
      <c r="C9" s="1" cm="1">
        <f t="array" ref="C9">MEDIAN(IF($A$13:$A$30=A9,$D$13:$D$30))</f>
        <v>165</v>
      </c>
      <c r="D9" s="4" cm="1">
        <f t="array" ref="D9">SUM(($A$13:$A$30=$A$9)*(CHOOSE(WEEKDAY($B$13:$B$30,2),"월","화","수","목","금")=D$6))</f>
        <v>1</v>
      </c>
      <c r="E9" s="4" cm="1">
        <f t="array" ref="E9">SUM(($A$13:$A$30=$A$9)*(CHOOSE(WEEKDAY($B$13:$B$30,2),"월","화","수","목","금")=E$6))</f>
        <v>3</v>
      </c>
      <c r="F9" s="4" cm="1">
        <f t="array" ref="F9">SUM(($A$13:$A$30=$A$9)*(CHOOSE(WEEKDAY($B$13:$B$30,2),"월","화","수","목","금")=F$6))</f>
        <v>1</v>
      </c>
      <c r="G9" s="4" cm="1">
        <f t="array" ref="G9">SUM(($A$13:$A$30=$A$9)*(CHOOSE(WEEKDAY($B$13:$B$30,2),"월","화","수","목","금")=G$6))</f>
        <v>1</v>
      </c>
      <c r="H9" s="4" cm="1">
        <f t="array" ref="H9">SUM(($A$13:$A$30=$A$9)*(CHOOSE(WEEKDAY($B$13:$B$30,2),"월","화","수","목","금")=H$6))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 xml:space="preserve"> HLOOKUP( C13, $B$2:$G$3, 2, 1) * IF(D13&lt;=100, 1.1, 1)</f>
        <v>15</v>
      </c>
      <c r="F13" s="9">
        <f t="array" ref="F13" xml:space="preserve"> D13:D30 * E13:E30</f>
        <v>3075</v>
      </c>
      <c r="G13" s="10">
        <f>F13*(1-VLOOKUP(A13,$A$7:$B$9,2,0))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 xml:space="preserve"> HLOOKUP( C14, $B$2:$G$3, 2, 1) * IF(D14&lt;=100, 1.1, 1)</f>
        <v>192.50000000000003</v>
      </c>
      <c r="F14" s="9">
        <f t="array" ref="F14" xml:space="preserve"> D14:D31 * E14:E31</f>
        <v>19250.000000000004</v>
      </c>
      <c r="G14" s="10">
        <f t="shared" ref="G14:G30" si="1">F14*(1-VLOOKUP(A14,$A$7:$B$9,2,0))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f t="array" ref="F15" xml:space="preserve"> D15:D32 * E15:E32</f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f t="array" ref="F16" xml:space="preserve"> D16:D33 * E16:E33</f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f t="array" ref="F17" xml:space="preserve"> D17:D34 * E17:E34</f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f t="array" ref="F18" xml:space="preserve"> D18:D35 * E18:E35</f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f t="array" ref="F19" xml:space="preserve"> D19:D36 * E19:E36</f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f t="array" ref="F20" xml:space="preserve"> D20:D37 * E20:E37</f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f t="array" ref="F21" xml:space="preserve"> D21:D38 * E21:E38</f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f t="array" ref="F22" xml:space="preserve"> D22:D39 * E22:E39</f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f t="array" ref="F23" xml:space="preserve"> D23:D40 * E23:E40</f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f t="array" ref="F24" xml:space="preserve"> D24:D41 * E24:E41</f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f t="array" ref="F25" xml:space="preserve"> D25:D42 * E25:E42</f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f t="array" ref="F26" xml:space="preserve"> D26:D43 * E26:E43</f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f t="array" ref="F27" xml:space="preserve"> D27:D44 * E27:E44</f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f t="array" ref="F28" xml:space="preserve"> D28:D45 * E28:E45</f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f t="array" ref="F29" xml:space="preserve"> D29:D46 * E29:E46</f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f t="array" ref="F30" xml:space="preserve"> D30:D47 * E30:E47</f>
        <v>3900</v>
      </c>
      <c r="G30" s="10">
        <f t="shared" si="1"/>
        <v>3626.9999999999995</v>
      </c>
    </row>
    <row r="32" spans="1:7">
      <c r="A32" t="s">
        <v>59</v>
      </c>
      <c r="B32" s="35" t="s">
        <v>60</v>
      </c>
      <c r="C32" s="35"/>
      <c r="D32" s="35"/>
      <c r="E32" s="35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IF(AND($C34&gt;=700,$D34&gt;=600,$F34&gt;=600,AVERAGE(C34:D34)&gt;=700),"보너스"," ")</f>
        <v xml:space="preserve"> </v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IF(AND($C35&gt;=700,$D35&gt;=600,$F35&gt;=600,AVERAGE(C35:D35)&gt;=700),"보너스"," ")</f>
        <v>보너스</v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 xml:space="preserve"> </v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 xml:space="preserve"> </v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 xml:space="preserve"> </v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workbookViewId="0">
      <selection activeCell="C6" sqref="C6"/>
    </sheetView>
  </sheetViews>
  <sheetFormatPr defaultRowHeight="17.399999999999999"/>
  <cols>
    <col min="1" max="1" width="18.796875" bestFit="1" customWidth="1"/>
    <col min="2" max="3" width="14.09765625" bestFit="1" customWidth="1"/>
    <col min="4" max="4" width="10.8984375" bestFit="1" customWidth="1"/>
    <col min="5" max="6" width="9.296875" bestFit="1" customWidth="1"/>
    <col min="7" max="7" width="12.59765625" bestFit="1" customWidth="1"/>
    <col min="8" max="9" width="10.8984375" bestFit="1" customWidth="1"/>
    <col min="10" max="10" width="9.296875" bestFit="1" customWidth="1"/>
    <col min="11" max="11" width="10.3984375" bestFit="1" customWidth="1"/>
    <col min="12" max="12" width="9.296875" bestFit="1" customWidth="1"/>
    <col min="13" max="13" width="10.8984375" bestFit="1" customWidth="1"/>
    <col min="14" max="14" width="9.296875" bestFit="1" customWidth="1"/>
    <col min="15" max="15" width="12.59765625" bestFit="1" customWidth="1"/>
    <col min="16" max="16" width="10.3984375" bestFit="1" customWidth="1"/>
    <col min="17" max="18" width="10.8984375" bestFit="1" customWidth="1"/>
    <col min="19" max="30" width="14.19921875" bestFit="1" customWidth="1"/>
    <col min="31" max="31" width="14.8984375" bestFit="1" customWidth="1"/>
    <col min="32" max="32" width="18.796875" bestFit="1" customWidth="1"/>
  </cols>
  <sheetData>
    <row r="1" spans="1:6">
      <c r="A1" s="28" t="s">
        <v>183</v>
      </c>
      <c r="B1" t="s">
        <v>198</v>
      </c>
    </row>
    <row r="3" spans="1:6">
      <c r="A3" s="24"/>
      <c r="B3" s="24"/>
      <c r="C3" s="24"/>
      <c r="D3" s="30" t="s">
        <v>184</v>
      </c>
      <c r="E3" s="24"/>
      <c r="F3" s="24"/>
    </row>
    <row r="4" spans="1:6">
      <c r="A4" s="30" t="s">
        <v>194</v>
      </c>
      <c r="B4" s="30" t="s">
        <v>193</v>
      </c>
      <c r="C4" s="30" t="s">
        <v>188</v>
      </c>
      <c r="D4" s="32" t="s">
        <v>185</v>
      </c>
      <c r="E4" s="32" t="s">
        <v>186</v>
      </c>
      <c r="F4" s="32" t="s">
        <v>187</v>
      </c>
    </row>
    <row r="5" spans="1:6">
      <c r="A5" s="24" t="s">
        <v>195</v>
      </c>
      <c r="B5" s="24"/>
      <c r="C5" s="24"/>
      <c r="D5" s="38"/>
      <c r="E5" s="38"/>
      <c r="F5" s="38"/>
    </row>
    <row r="6" spans="1:6">
      <c r="A6" s="24"/>
      <c r="B6" s="31">
        <v>0.46180555555555558</v>
      </c>
      <c r="C6" s="24"/>
      <c r="D6" s="38"/>
      <c r="E6" s="38"/>
      <c r="F6" s="38"/>
    </row>
    <row r="7" spans="1:6">
      <c r="A7" s="24"/>
      <c r="B7" s="24"/>
      <c r="C7" s="24" t="s">
        <v>190</v>
      </c>
      <c r="D7" s="38" t="s">
        <v>197</v>
      </c>
      <c r="E7" s="38" t="s">
        <v>197</v>
      </c>
      <c r="F7" s="38">
        <v>6</v>
      </c>
    </row>
    <row r="8" spans="1:6">
      <c r="A8" s="24"/>
      <c r="B8" s="24"/>
      <c r="C8" s="24" t="s">
        <v>191</v>
      </c>
      <c r="D8" s="29" t="s">
        <v>197</v>
      </c>
      <c r="E8" s="29" t="s">
        <v>197</v>
      </c>
      <c r="F8" s="29">
        <v>460000</v>
      </c>
    </row>
    <row r="9" spans="1:6">
      <c r="A9" s="24"/>
      <c r="B9" s="31">
        <v>0.47152777777777777</v>
      </c>
      <c r="C9" s="24"/>
      <c r="D9" s="38"/>
      <c r="E9" s="38"/>
      <c r="F9" s="38"/>
    </row>
    <row r="10" spans="1:6">
      <c r="A10" s="24"/>
      <c r="B10" s="24"/>
      <c r="C10" s="24" t="s">
        <v>190</v>
      </c>
      <c r="D10" s="38" t="s">
        <v>197</v>
      </c>
      <c r="E10" s="38" t="s">
        <v>197</v>
      </c>
      <c r="F10" s="38">
        <v>2</v>
      </c>
    </row>
    <row r="11" spans="1:6">
      <c r="A11" s="24"/>
      <c r="B11" s="24"/>
      <c r="C11" s="24" t="s">
        <v>191</v>
      </c>
      <c r="D11" s="29" t="s">
        <v>197</v>
      </c>
      <c r="E11" s="29" t="s">
        <v>197</v>
      </c>
      <c r="F11" s="29">
        <v>300000</v>
      </c>
    </row>
    <row r="12" spans="1:6">
      <c r="A12" s="24" t="s">
        <v>196</v>
      </c>
      <c r="B12" s="24"/>
      <c r="C12" s="24"/>
      <c r="D12" s="38"/>
      <c r="E12" s="38"/>
      <c r="F12" s="38"/>
    </row>
    <row r="13" spans="1:6">
      <c r="A13" s="24"/>
      <c r="B13" s="31">
        <v>0.54513888888888884</v>
      </c>
      <c r="C13" s="24"/>
      <c r="D13" s="38"/>
      <c r="E13" s="38"/>
      <c r="F13" s="38"/>
    </row>
    <row r="14" spans="1:6">
      <c r="A14" s="24"/>
      <c r="B14" s="24"/>
      <c r="C14" s="24" t="s">
        <v>190</v>
      </c>
      <c r="D14" s="38">
        <v>1</v>
      </c>
      <c r="E14" s="38" t="s">
        <v>197</v>
      </c>
      <c r="F14" s="38" t="s">
        <v>197</v>
      </c>
    </row>
    <row r="15" spans="1:6">
      <c r="A15" s="24"/>
      <c r="B15" s="24"/>
      <c r="C15" s="24" t="s">
        <v>191</v>
      </c>
      <c r="D15" s="29">
        <v>2560000</v>
      </c>
      <c r="E15" s="29" t="s">
        <v>197</v>
      </c>
      <c r="F15" s="29" t="s">
        <v>197</v>
      </c>
    </row>
    <row r="16" spans="1:6">
      <c r="A16" s="24"/>
      <c r="B16" s="31">
        <v>0.63888888888888884</v>
      </c>
      <c r="C16" s="24"/>
      <c r="D16" s="38"/>
      <c r="E16" s="38"/>
      <c r="F16" s="38"/>
    </row>
    <row r="17" spans="1:6">
      <c r="A17" s="24"/>
      <c r="B17" s="24"/>
      <c r="C17" s="24" t="s">
        <v>190</v>
      </c>
      <c r="D17" s="38" t="s">
        <v>197</v>
      </c>
      <c r="E17" s="38">
        <v>12</v>
      </c>
      <c r="F17" s="38" t="s">
        <v>197</v>
      </c>
    </row>
    <row r="18" spans="1:6">
      <c r="A18" s="24"/>
      <c r="B18" s="24"/>
      <c r="C18" s="24" t="s">
        <v>191</v>
      </c>
      <c r="D18" s="29" t="s">
        <v>197</v>
      </c>
      <c r="E18" s="29">
        <v>585000</v>
      </c>
      <c r="F18" s="29" t="s">
        <v>197</v>
      </c>
    </row>
    <row r="19" spans="1:6">
      <c r="A19" s="24"/>
      <c r="B19" s="31">
        <v>0.6743055555555556</v>
      </c>
      <c r="C19" s="24"/>
      <c r="D19" s="38"/>
      <c r="E19" s="38"/>
      <c r="F19" s="38"/>
    </row>
    <row r="20" spans="1:6">
      <c r="A20" s="24"/>
      <c r="B20" s="24"/>
      <c r="C20" s="24" t="s">
        <v>190</v>
      </c>
      <c r="D20" s="38" t="s">
        <v>197</v>
      </c>
      <c r="E20" s="38">
        <v>8</v>
      </c>
      <c r="F20" s="38" t="s">
        <v>197</v>
      </c>
    </row>
    <row r="21" spans="1:6">
      <c r="A21" s="24"/>
      <c r="B21" s="24"/>
      <c r="C21" s="24" t="s">
        <v>191</v>
      </c>
      <c r="D21" s="29" t="s">
        <v>197</v>
      </c>
      <c r="E21" s="29">
        <v>588000</v>
      </c>
      <c r="F21" s="29" t="s">
        <v>197</v>
      </c>
    </row>
    <row r="22" spans="1:6">
      <c r="A22" s="24" t="s">
        <v>189</v>
      </c>
      <c r="B22" s="24"/>
      <c r="C22" s="24"/>
      <c r="D22" s="38">
        <v>1</v>
      </c>
      <c r="E22" s="38">
        <v>10</v>
      </c>
      <c r="F22" s="38">
        <v>4</v>
      </c>
    </row>
    <row r="23" spans="1:6">
      <c r="A23" s="24" t="s">
        <v>192</v>
      </c>
      <c r="B23" s="24"/>
      <c r="C23" s="24"/>
      <c r="D23" s="29">
        <v>2560000</v>
      </c>
      <c r="E23" s="29">
        <v>586500</v>
      </c>
      <c r="F23" s="29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E3" sqref="E3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opLeftCell="A5" workbookViewId="0">
      <selection activeCell="K17" sqref="K17"/>
    </sheetView>
  </sheetViews>
  <sheetFormatPr defaultRowHeight="17.399999999999999"/>
  <cols>
    <col min="1" max="1" width="2" customWidth="1"/>
  </cols>
  <sheetData>
    <row r="1" spans="2:7">
      <c r="B1" s="36" t="s">
        <v>113</v>
      </c>
      <c r="C1" s="36"/>
      <c r="D1" s="36"/>
      <c r="E1" s="36"/>
      <c r="F1" s="36"/>
      <c r="G1" s="36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I15" sqref="I15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37" t="s">
        <v>127</v>
      </c>
      <c r="B1" s="37"/>
      <c r="C1" s="37"/>
      <c r="D1" s="37"/>
      <c r="E1" s="37"/>
      <c r="F1" s="37"/>
      <c r="G1" s="37"/>
      <c r="H1" s="37"/>
      <c r="I1" s="37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33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33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33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33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33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33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33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33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33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8"/>
  <sheetViews>
    <sheetView workbookViewId="0">
      <selection activeCell="H6" sqref="H6"/>
    </sheetView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45665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45665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45665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381000</xdr:colOff>
                <xdr:row>2</xdr:row>
                <xdr:rowOff>114300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지윤 김</cp:lastModifiedBy>
  <dcterms:created xsi:type="dcterms:W3CDTF">2023-05-11T11:47:16Z</dcterms:created>
  <dcterms:modified xsi:type="dcterms:W3CDTF">2026-01-25T07:20:32Z</dcterms:modified>
</cp:coreProperties>
</file>